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rrcz.sharepoint.com/sites/ZIVEL-M365-01_Ridiciskupina/Shared Documents/01_Ridici skupina - Zivly/07_WEB/Postupy - faktury, ZVA, FV/"/>
    </mc:Choice>
  </mc:AlternateContent>
  <xr:revisionPtr revIDLastSave="1" documentId="13_ncr:1_{D6B23660-41B1-4A04-B6AE-ADEF7CAFC6F4}" xr6:coauthVersionLast="47" xr6:coauthVersionMax="47" xr10:uidLastSave="{2A7148E5-F34A-4944-9943-145AF93F7BFF}"/>
  <bookViews>
    <workbookView xWindow="-120" yWindow="-120" windowWidth="29040" windowHeight="15720" tabRatio="548" xr2:uid="{00000000-000D-0000-FFFF-FFFF00000000}"/>
  </bookViews>
  <sheets>
    <sheet name="Rekapitulace mezd " sheetId="8" r:id="rId1"/>
    <sheet name="Návod k vyplnění" sheetId="11" r:id="rId2"/>
    <sheet name="List1" sheetId="10" r:id="rId3"/>
  </sheets>
  <definedNames>
    <definedName name="_xlnm._FilterDatabase" localSheetId="0" hidden="1">'Rekapitulace mezd '!$A$11:$N$11</definedName>
    <definedName name="_xlnm.Print_Area" localSheetId="0">'Rekapitulace mezd '!$A$1:$O$80</definedName>
    <definedName name="Z_27D8E706_4DF5_4841_8B57_F56464D2F3E1_.wvu.PrintArea" localSheetId="0" hidden="1">'Rekapitulace mezd '!$A$1:$O$86</definedName>
    <definedName name="Z_DF2F8F12_859C_4690_9308_B1AE1042871C_.wvu.PrintArea" localSheetId="0" hidden="1">'Rekapitulace mezd '!$A$1:$O$86</definedName>
  </definedNames>
  <calcPr calcId="191028" iterateDelta="1E-4"/>
  <customWorkbookViews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8" l="1"/>
  <c r="F66" i="8"/>
  <c r="G66" i="8"/>
  <c r="H66" i="8"/>
  <c r="O65" i="8"/>
  <c r="N65" i="8"/>
  <c r="L65" i="8"/>
  <c r="I65" i="8"/>
  <c r="L64" i="8"/>
  <c r="O64" i="8" s="1"/>
  <c r="I64" i="8"/>
  <c r="O63" i="8"/>
  <c r="N63" i="8"/>
  <c r="L63" i="8"/>
  <c r="I63" i="8"/>
  <c r="O62" i="8"/>
  <c r="N62" i="8"/>
  <c r="L62" i="8"/>
  <c r="I62" i="8"/>
  <c r="H61" i="8"/>
  <c r="G61" i="8"/>
  <c r="F61" i="8"/>
  <c r="E61" i="8"/>
  <c r="O60" i="8"/>
  <c r="N60" i="8"/>
  <c r="L60" i="8"/>
  <c r="I60" i="8"/>
  <c r="M60" i="8" s="1"/>
  <c r="N59" i="8"/>
  <c r="L59" i="8"/>
  <c r="O59" i="8" s="1"/>
  <c r="I59" i="8"/>
  <c r="L58" i="8"/>
  <c r="O58" i="8" s="1"/>
  <c r="I58" i="8"/>
  <c r="O57" i="8"/>
  <c r="N57" i="8"/>
  <c r="L57" i="8"/>
  <c r="I57" i="8"/>
  <c r="H56" i="8"/>
  <c r="G56" i="8"/>
  <c r="F56" i="8"/>
  <c r="E56" i="8"/>
  <c r="O55" i="8"/>
  <c r="N55" i="8"/>
  <c r="L55" i="8"/>
  <c r="I55" i="8"/>
  <c r="O54" i="8"/>
  <c r="N54" i="8"/>
  <c r="L54" i="8"/>
  <c r="I54" i="8"/>
  <c r="O53" i="8"/>
  <c r="N53" i="8"/>
  <c r="L53" i="8"/>
  <c r="I53" i="8"/>
  <c r="O52" i="8"/>
  <c r="N52" i="8"/>
  <c r="L52" i="8"/>
  <c r="I52" i="8"/>
  <c r="H51" i="8"/>
  <c r="G51" i="8"/>
  <c r="F51" i="8"/>
  <c r="E51" i="8"/>
  <c r="O50" i="8"/>
  <c r="N50" i="8"/>
  <c r="L50" i="8"/>
  <c r="I50" i="8"/>
  <c r="M50" i="8" s="1"/>
  <c r="O49" i="8"/>
  <c r="N49" i="8"/>
  <c r="L49" i="8"/>
  <c r="I49" i="8"/>
  <c r="O48" i="8"/>
  <c r="N48" i="8"/>
  <c r="L48" i="8"/>
  <c r="I48" i="8"/>
  <c r="M48" i="8" s="1"/>
  <c r="O47" i="8"/>
  <c r="N47" i="8"/>
  <c r="L47" i="8"/>
  <c r="I47" i="8"/>
  <c r="H46" i="8"/>
  <c r="G46" i="8"/>
  <c r="F46" i="8"/>
  <c r="E46" i="8"/>
  <c r="O45" i="8"/>
  <c r="N45" i="8"/>
  <c r="L45" i="8"/>
  <c r="I45" i="8"/>
  <c r="O44" i="8"/>
  <c r="N44" i="8"/>
  <c r="L44" i="8"/>
  <c r="I44" i="8"/>
  <c r="O43" i="8"/>
  <c r="N43" i="8"/>
  <c r="L43" i="8"/>
  <c r="I43" i="8"/>
  <c r="M43" i="8" s="1"/>
  <c r="O42" i="8"/>
  <c r="N42" i="8"/>
  <c r="L42" i="8"/>
  <c r="I42" i="8"/>
  <c r="I17" i="8"/>
  <c r="L17" i="8"/>
  <c r="N17" i="8"/>
  <c r="O17" i="8"/>
  <c r="I18" i="8"/>
  <c r="L18" i="8"/>
  <c r="N18" i="8"/>
  <c r="O18" i="8"/>
  <c r="I19" i="8"/>
  <c r="L19" i="8"/>
  <c r="N19" i="8"/>
  <c r="O19" i="8"/>
  <c r="I20" i="8"/>
  <c r="L20" i="8"/>
  <c r="N20" i="8"/>
  <c r="O20" i="8"/>
  <c r="N13" i="8"/>
  <c r="N14" i="8"/>
  <c r="N15" i="8"/>
  <c r="N22" i="8"/>
  <c r="N23" i="8"/>
  <c r="N24" i="8"/>
  <c r="N25" i="8"/>
  <c r="N27" i="8"/>
  <c r="N28" i="8"/>
  <c r="N29" i="8"/>
  <c r="N30" i="8"/>
  <c r="N32" i="8"/>
  <c r="N33" i="8"/>
  <c r="N34" i="8"/>
  <c r="N35" i="8"/>
  <c r="N37" i="8"/>
  <c r="N38" i="8"/>
  <c r="N39" i="8"/>
  <c r="N69" i="8" s="1"/>
  <c r="N40" i="8"/>
  <c r="N12" i="8"/>
  <c r="I14" i="8"/>
  <c r="O14" i="8"/>
  <c r="O13" i="8"/>
  <c r="L12" i="8"/>
  <c r="O12" i="8" s="1"/>
  <c r="L13" i="8"/>
  <c r="L14" i="8"/>
  <c r="L15" i="8"/>
  <c r="L22" i="8"/>
  <c r="L23" i="8"/>
  <c r="L24" i="8"/>
  <c r="L25" i="8"/>
  <c r="L27" i="8"/>
  <c r="L28" i="8"/>
  <c r="L29" i="8"/>
  <c r="L30" i="8"/>
  <c r="L32" i="8"/>
  <c r="L33" i="8"/>
  <c r="L34" i="8"/>
  <c r="L35" i="8"/>
  <c r="L37" i="8"/>
  <c r="L38" i="8"/>
  <c r="L39" i="8"/>
  <c r="L40" i="8"/>
  <c r="N64" i="8" l="1"/>
  <c r="N66" i="8" s="1"/>
  <c r="O56" i="8"/>
  <c r="O66" i="8"/>
  <c r="O72" i="8"/>
  <c r="O74" i="8" s="1"/>
  <c r="N58" i="8"/>
  <c r="N72" i="8" s="1"/>
  <c r="M59" i="8"/>
  <c r="M65" i="8"/>
  <c r="O51" i="8"/>
  <c r="M62" i="8"/>
  <c r="O61" i="8"/>
  <c r="M44" i="8"/>
  <c r="N56" i="8"/>
  <c r="M64" i="8"/>
  <c r="N51" i="8"/>
  <c r="M42" i="8"/>
  <c r="M45" i="8"/>
  <c r="N46" i="8"/>
  <c r="O46" i="8"/>
  <c r="M49" i="8"/>
  <c r="I66" i="8"/>
  <c r="M58" i="8"/>
  <c r="M53" i="8"/>
  <c r="M54" i="8"/>
  <c r="I61" i="8"/>
  <c r="M47" i="8"/>
  <c r="M57" i="8"/>
  <c r="I46" i="8"/>
  <c r="M52" i="8"/>
  <c r="M55" i="8"/>
  <c r="N61" i="8"/>
  <c r="M63" i="8"/>
  <c r="I56" i="8"/>
  <c r="I51" i="8"/>
  <c r="M18" i="8"/>
  <c r="M20" i="8"/>
  <c r="M19" i="8"/>
  <c r="M17" i="8"/>
  <c r="N36" i="8"/>
  <c r="N31" i="8"/>
  <c r="N26" i="8"/>
  <c r="N41" i="8"/>
  <c r="N21" i="8"/>
  <c r="N16" i="8"/>
  <c r="M14" i="8"/>
  <c r="O73" i="8" l="1"/>
  <c r="N67" i="8"/>
  <c r="I40" i="8"/>
  <c r="M40" i="8" s="1"/>
  <c r="I39" i="8"/>
  <c r="M39" i="8" s="1"/>
  <c r="I38" i="8"/>
  <c r="M38" i="8" s="1"/>
  <c r="I37" i="8"/>
  <c r="I35" i="8"/>
  <c r="M35" i="8" s="1"/>
  <c r="I34" i="8"/>
  <c r="M34" i="8" s="1"/>
  <c r="I33" i="8"/>
  <c r="M33" i="8" s="1"/>
  <c r="I32" i="8"/>
  <c r="I30" i="8"/>
  <c r="M30" i="8" s="1"/>
  <c r="I29" i="8"/>
  <c r="M29" i="8" s="1"/>
  <c r="I28" i="8"/>
  <c r="M28" i="8" s="1"/>
  <c r="I27" i="8"/>
  <c r="M27" i="8" s="1"/>
  <c r="I25" i="8"/>
  <c r="M25" i="8" s="1"/>
  <c r="I24" i="8"/>
  <c r="M24" i="8" s="1"/>
  <c r="I23" i="8"/>
  <c r="M23" i="8" s="1"/>
  <c r="I22" i="8"/>
  <c r="M22" i="8" s="1"/>
  <c r="I13" i="8"/>
  <c r="I15" i="8"/>
  <c r="M15" i="8" s="1"/>
  <c r="I12" i="8"/>
  <c r="M12" i="8" s="1"/>
  <c r="H41" i="8"/>
  <c r="G41" i="8"/>
  <c r="F41" i="8"/>
  <c r="E41" i="8"/>
  <c r="O40" i="8"/>
  <c r="O39" i="8"/>
  <c r="O38" i="8"/>
  <c r="O69" i="8" s="1"/>
  <c r="O37" i="8"/>
  <c r="H36" i="8"/>
  <c r="G36" i="8"/>
  <c r="F36" i="8"/>
  <c r="E36" i="8"/>
  <c r="O35" i="8"/>
  <c r="O34" i="8"/>
  <c r="O33" i="8"/>
  <c r="O32" i="8"/>
  <c r="H31" i="8"/>
  <c r="G31" i="8"/>
  <c r="F31" i="8"/>
  <c r="E31" i="8"/>
  <c r="O30" i="8"/>
  <c r="O29" i="8"/>
  <c r="O28" i="8"/>
  <c r="O27" i="8"/>
  <c r="H26" i="8"/>
  <c r="G26" i="8"/>
  <c r="F26" i="8"/>
  <c r="E26" i="8"/>
  <c r="O25" i="8"/>
  <c r="O24" i="8"/>
  <c r="O23" i="8"/>
  <c r="O22" i="8"/>
  <c r="H21" i="8"/>
  <c r="G21" i="8"/>
  <c r="F21" i="8"/>
  <c r="E21" i="8"/>
  <c r="H16" i="8"/>
  <c r="G16" i="8"/>
  <c r="F16" i="8"/>
  <c r="E16" i="8"/>
  <c r="O15" i="8"/>
  <c r="O71" i="8" l="1"/>
  <c r="O70" i="8"/>
  <c r="F67" i="8"/>
  <c r="H67" i="8"/>
  <c r="E67" i="8"/>
  <c r="G67" i="8"/>
  <c r="M13" i="8"/>
  <c r="O36" i="8"/>
  <c r="O16" i="8"/>
  <c r="O41" i="8"/>
  <c r="O21" i="8"/>
  <c r="O31" i="8"/>
  <c r="O26" i="8"/>
  <c r="I21" i="8"/>
  <c r="I36" i="8"/>
  <c r="I41" i="8"/>
  <c r="M37" i="8"/>
  <c r="I31" i="8"/>
  <c r="I26" i="8"/>
  <c r="I16" i="8"/>
  <c r="M32" i="8"/>
  <c r="O67" i="8" l="1"/>
  <c r="I67" i="8"/>
  <c r="N68" i="8" l="1"/>
</calcChain>
</file>

<file path=xl/sharedStrings.xml><?xml version="1.0" encoding="utf-8"?>
<sst xmlns="http://schemas.openxmlformats.org/spreadsheetml/2006/main" count="114" uniqueCount="67">
  <si>
    <t xml:space="preserve">REKAPITULACE MZDOVÝCH VÝDAJŮ  </t>
  </si>
  <si>
    <t>Identifikační číslo akce</t>
  </si>
  <si>
    <t>pořadové číslo žádosti (šestimístný kód)</t>
  </si>
  <si>
    <t>Název akce</t>
  </si>
  <si>
    <t>Pokud zaměstnanec vykonává činnost neekonomickou (nezakládající VP) a zároveň i činnost rizikovou z pohledu VP (de minimis), uvádějte mzdové výdaje tohoto zaměstnance ve dvou oddělených řádcích v příslušném měsíci pro každou z kategorií (viz sloupec D).</t>
  </si>
  <si>
    <r>
      <t xml:space="preserve">Jméno zaměstnance   </t>
    </r>
    <r>
      <rPr>
        <b/>
        <i/>
        <sz val="12"/>
        <rFont val="Arial"/>
        <family val="2"/>
        <charset val="238"/>
      </rPr>
      <t>(pracovní pozice)</t>
    </r>
  </si>
  <si>
    <t>Měsíc</t>
  </si>
  <si>
    <t>Druh pracovního poměru</t>
  </si>
  <si>
    <t>Osobní náklady v režimu de minimis</t>
  </si>
  <si>
    <r>
      <t xml:space="preserve">Zúčtovaná </t>
    </r>
    <r>
      <rPr>
        <b/>
        <u/>
        <sz val="12"/>
        <rFont val="Arial"/>
        <family val="2"/>
        <charset val="238"/>
      </rPr>
      <t>způsobilá</t>
    </r>
    <r>
      <rPr>
        <b/>
        <sz val="12"/>
        <rFont val="Arial"/>
        <family val="2"/>
        <charset val="238"/>
      </rPr>
      <t xml:space="preserve"> hrubá mzda k výplatě (v Kč) za měsíc:</t>
    </r>
  </si>
  <si>
    <t>Celkem nárokovaná hrubá mzda včetně náhrad</t>
  </si>
  <si>
    <t xml:space="preserve">Počet hodin odpracováných u daného zaměstnavatele </t>
  </si>
  <si>
    <r>
      <t xml:space="preserve">Procento pro projekt                   </t>
    </r>
    <r>
      <rPr>
        <b/>
        <i/>
        <sz val="12"/>
        <rFont val="Arial"/>
        <family val="2"/>
        <charset val="238"/>
      </rPr>
      <t>(u DPP/DPČ uvádět vždy 100 %)</t>
    </r>
  </si>
  <si>
    <t>Přepočtený počet odpracovaných hodin na projektu</t>
  </si>
  <si>
    <r>
      <t xml:space="preserve">Způsobilá průměrná hodinová sazba na projekt </t>
    </r>
    <r>
      <rPr>
        <b/>
        <i/>
        <sz val="12"/>
        <color indexed="10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(včetně prémií, odměn a náhrad za dovolenou, bez odvodů SZ a ZP !!!)</t>
    </r>
  </si>
  <si>
    <r>
      <t>Odvody soc. a zdrav. poj. - zaměstnavatel (</t>
    </r>
    <r>
      <rPr>
        <b/>
        <i/>
        <sz val="12"/>
        <rFont val="Arial"/>
        <family val="2"/>
        <charset val="238"/>
      </rPr>
      <t xml:space="preserve">33,8 % z hrubé mzdy, resp. 28,8 % z hrubé mzdy pro vybrané zaměstnance na kratší pracovní úvazek)
(v Kč) </t>
    </r>
  </si>
  <si>
    <t>Způsobilá hrubá mzda včetně náhrad za dočasnou pracovní neschopnost bez sociálních odvodů za zaměstnavatele (v Kč)</t>
  </si>
  <si>
    <t>Hrubá mzda k výplatě bez odměn,prémií, bez náhrad za dovolenou, prac. neschopnost
(v Kč)</t>
  </si>
  <si>
    <t>Náhrady za dočasnou pracovní neschopnost</t>
  </si>
  <si>
    <t>Náhrady za čerpanou dovolenou</t>
  </si>
  <si>
    <t>Prémie, odměny a benefity</t>
  </si>
  <si>
    <t>leden</t>
  </si>
  <si>
    <t>Mezisoučet za měsíc leden</t>
  </si>
  <si>
    <t>únor</t>
  </si>
  <si>
    <t>Mezisoučet za měsíc únor</t>
  </si>
  <si>
    <t>březen</t>
  </si>
  <si>
    <t>Mezisoučet za měsíc březen</t>
  </si>
  <si>
    <t>duben</t>
  </si>
  <si>
    <t>Mezisoučet za měsíc duben</t>
  </si>
  <si>
    <t>květen</t>
  </si>
  <si>
    <t>Mezisoučet za měsíc květen</t>
  </si>
  <si>
    <t>červen</t>
  </si>
  <si>
    <t>Mezisoučet za měsíc červen</t>
  </si>
  <si>
    <t>červenec</t>
  </si>
  <si>
    <t>Mezisoučet za měsíc červenec</t>
  </si>
  <si>
    <t>srpen</t>
  </si>
  <si>
    <t>Mezisoučet za měsíc srpen</t>
  </si>
  <si>
    <t>září</t>
  </si>
  <si>
    <t>Mezisoučet za měsíc září</t>
  </si>
  <si>
    <t>říjen</t>
  </si>
  <si>
    <t>Mezisoučet za měsíc říjen</t>
  </si>
  <si>
    <t>listopad</t>
  </si>
  <si>
    <t>Mezisoučet za měsíc listopad</t>
  </si>
  <si>
    <t>Celkem</t>
  </si>
  <si>
    <t>Pozn:</t>
  </si>
  <si>
    <t>CELKEM</t>
  </si>
  <si>
    <t>z toho bez VP</t>
  </si>
  <si>
    <t>Úrazové pojištění zaměstnavatele</t>
  </si>
  <si>
    <t>Odvod do FKSP</t>
  </si>
  <si>
    <t>z toho s VP</t>
  </si>
  <si>
    <t>Vypracoval (Titul, jméno, příjmení):</t>
  </si>
  <si>
    <t>(podpis)</t>
  </si>
  <si>
    <t>Schválil (statutární zástupce či jím pověřená osoba) (Titul, jméno, příjmení):</t>
  </si>
  <si>
    <t>Pokyny k vyplnění formuláře</t>
  </si>
  <si>
    <t xml:space="preserve">Do formuláře uvádějte všechny zaměstnance kteří se podílejí na akci, za kterou je ZVA předkládáno.                                                                                                                                                                            </t>
  </si>
  <si>
    <r>
      <t xml:space="preserve">PŘÍJEMCE DOTACE </t>
    </r>
    <r>
      <rPr>
        <b/>
        <sz val="12"/>
        <color rgb="FF000000"/>
        <rFont val="Calibri"/>
        <family val="2"/>
        <charset val="238"/>
      </rPr>
      <t>VYPL</t>
    </r>
    <r>
      <rPr>
        <b/>
        <sz val="12"/>
        <rFont val="Calibri"/>
        <family val="2"/>
        <charset val="238"/>
      </rPr>
      <t>ŇUJE JEN ŽLUTÁ POLE</t>
    </r>
  </si>
  <si>
    <t>» » »   v případě potřeby je možné přidat nové řádky</t>
  </si>
  <si>
    <t>Pracovní smlouva - plný úvazek</t>
  </si>
  <si>
    <t>ano</t>
  </si>
  <si>
    <t>Pracovní smlouva - částečný úvazek</t>
  </si>
  <si>
    <t>ne</t>
  </si>
  <si>
    <t>Pracovní smlouva - částečný úvazek se slevou 5 % na SP</t>
  </si>
  <si>
    <t>DPP do 11.499 Kč</t>
  </si>
  <si>
    <t>DPP nad 11.499 Kč</t>
  </si>
  <si>
    <t>DPČ do 4.499 Kč</t>
  </si>
  <si>
    <t>DPČ nad 4.499 Kč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</si>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</sst>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D_M_-;\-* #,##0.00\ _D_M_-;_-* &quot;-&quot;??\ _D_M_-;_-@_-"/>
    <numFmt numFmtId="165" formatCode="0.0"/>
    <numFmt numFmtId="166" formatCode="\(#\)"/>
    <numFmt numFmtId="167" formatCode="_-* #,##0.0\ _D_M_-;\-* #,##0.0\ _D_M_-;_-* &quot;-&quot;??\ _D_M_-;_-@_-"/>
    <numFmt numFmtId="168" formatCode="[$-405]mmmm\ yyyy"/>
  </numFmts>
  <fonts count="23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i/>
      <sz val="16"/>
      <color rgb="FF70AD47"/>
      <name val="Calibri"/>
      <family val="2"/>
      <charset val="238"/>
    </font>
    <font>
      <b/>
      <i/>
      <sz val="16"/>
      <color rgb="FFEE0000"/>
      <name val="Calibri"/>
      <family val="2"/>
      <charset val="238"/>
    </font>
    <font>
      <b/>
      <i/>
      <strike/>
      <sz val="16"/>
      <color rgb="FFEE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i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0" fontId="2" fillId="0" borderId="0" xfId="3"/>
    <xf numFmtId="0" fontId="2" fillId="0" borderId="0" xfId="3" applyAlignment="1">
      <alignment wrapText="1"/>
    </xf>
    <xf numFmtId="49" fontId="2" fillId="0" borderId="0" xfId="3" applyNumberFormat="1" applyAlignment="1" applyProtection="1">
      <alignment horizontal="center"/>
      <protection hidden="1"/>
    </xf>
    <xf numFmtId="0" fontId="5" fillId="0" borderId="0" xfId="3" applyFont="1"/>
    <xf numFmtId="0" fontId="5" fillId="0" borderId="0" xfId="3" applyFont="1" applyAlignment="1">
      <alignment wrapText="1"/>
    </xf>
    <xf numFmtId="168" fontId="2" fillId="0" borderId="0" xfId="3" applyNumberFormat="1"/>
    <xf numFmtId="0" fontId="8" fillId="0" borderId="0" xfId="3" applyFont="1"/>
    <xf numFmtId="168" fontId="8" fillId="0" borderId="0" xfId="3" applyNumberFormat="1" applyFont="1"/>
    <xf numFmtId="4" fontId="8" fillId="0" borderId="0" xfId="3" applyNumberFormat="1" applyFont="1"/>
    <xf numFmtId="0" fontId="9" fillId="0" borderId="0" xfId="3" applyFont="1"/>
    <xf numFmtId="0" fontId="10" fillId="0" borderId="0" xfId="3" applyFont="1" applyAlignment="1">
      <alignment horizontal="left"/>
    </xf>
    <xf numFmtId="0" fontId="8" fillId="0" borderId="18" xfId="3" applyFont="1" applyBorder="1" applyAlignment="1">
      <alignment wrapText="1"/>
    </xf>
    <xf numFmtId="0" fontId="8" fillId="0" borderId="0" xfId="3" applyFont="1" applyAlignment="1">
      <alignment wrapText="1"/>
    </xf>
    <xf numFmtId="0" fontId="8" fillId="0" borderId="19" xfId="3" applyFont="1" applyBorder="1" applyAlignment="1">
      <alignment horizontal="center" wrapText="1"/>
    </xf>
    <xf numFmtId="0" fontId="8" fillId="0" borderId="4" xfId="3" applyFont="1" applyBorder="1" applyAlignment="1">
      <alignment horizontal="left"/>
    </xf>
    <xf numFmtId="0" fontId="8" fillId="0" borderId="6" xfId="3" applyFont="1" applyBorder="1" applyAlignment="1">
      <alignment horizontal="left"/>
    </xf>
    <xf numFmtId="0" fontId="8" fillId="0" borderId="6" xfId="3" applyFont="1" applyBorder="1"/>
    <xf numFmtId="0" fontId="8" fillId="0" borderId="20" xfId="3" applyFont="1" applyBorder="1"/>
    <xf numFmtId="0" fontId="7" fillId="0" borderId="0" xfId="3" applyFont="1"/>
    <xf numFmtId="168" fontId="7" fillId="0" borderId="0" xfId="3" applyNumberFormat="1" applyFont="1"/>
    <xf numFmtId="2" fontId="8" fillId="3" borderId="9" xfId="1" applyNumberFormat="1" applyFont="1" applyFill="1" applyBorder="1" applyAlignment="1"/>
    <xf numFmtId="0" fontId="1" fillId="0" borderId="0" xfId="0" applyFont="1"/>
    <xf numFmtId="2" fontId="8" fillId="4" borderId="17" xfId="3" applyNumberFormat="1" applyFont="1" applyFill="1" applyBorder="1"/>
    <xf numFmtId="4" fontId="7" fillId="4" borderId="22" xfId="3" applyNumberFormat="1" applyFont="1" applyFill="1" applyBorder="1"/>
    <xf numFmtId="4" fontId="7" fillId="4" borderId="17" xfId="3" applyNumberFormat="1" applyFont="1" applyFill="1" applyBorder="1"/>
    <xf numFmtId="0" fontId="13" fillId="6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165" fontId="8" fillId="7" borderId="14" xfId="1" applyNumberFormat="1" applyFont="1" applyFill="1" applyBorder="1" applyAlignment="1">
      <alignment horizontal="center"/>
    </xf>
    <xf numFmtId="165" fontId="8" fillId="7" borderId="13" xfId="1" applyNumberFormat="1" applyFont="1" applyFill="1" applyBorder="1" applyAlignment="1">
      <alignment horizontal="center"/>
    </xf>
    <xf numFmtId="4" fontId="8" fillId="7" borderId="14" xfId="3" applyNumberFormat="1" applyFont="1" applyFill="1" applyBorder="1"/>
    <xf numFmtId="4" fontId="8" fillId="7" borderId="22" xfId="3" applyNumberFormat="1" applyFont="1" applyFill="1" applyBorder="1"/>
    <xf numFmtId="167" fontId="8" fillId="7" borderId="9" xfId="1" applyNumberFormat="1" applyFont="1" applyFill="1" applyBorder="1" applyAlignment="1"/>
    <xf numFmtId="4" fontId="8" fillId="7" borderId="9" xfId="3" applyNumberFormat="1" applyFont="1" applyFill="1" applyBorder="1" applyAlignment="1">
      <alignment horizontal="right"/>
    </xf>
    <xf numFmtId="4" fontId="8" fillId="7" borderId="21" xfId="3" applyNumberFormat="1" applyFont="1" applyFill="1" applyBorder="1"/>
    <xf numFmtId="0" fontId="7" fillId="7" borderId="15" xfId="3" applyFont="1" applyFill="1" applyBorder="1" applyAlignment="1">
      <alignment horizontal="left" vertical="center"/>
    </xf>
    <xf numFmtId="165" fontId="8" fillId="7" borderId="14" xfId="1" applyNumberFormat="1" applyFont="1" applyFill="1" applyBorder="1" applyAlignment="1">
      <alignment horizontal="center" vertical="center"/>
    </xf>
    <xf numFmtId="4" fontId="7" fillId="7" borderId="22" xfId="3" applyNumberFormat="1" applyFont="1" applyFill="1" applyBorder="1"/>
    <xf numFmtId="4" fontId="8" fillId="7" borderId="9" xfId="3" applyNumberFormat="1" applyFont="1" applyFill="1" applyBorder="1"/>
    <xf numFmtId="166" fontId="2" fillId="9" borderId="1" xfId="3" applyNumberFormat="1" applyFill="1" applyBorder="1" applyAlignment="1">
      <alignment horizontal="center"/>
    </xf>
    <xf numFmtId="166" fontId="2" fillId="9" borderId="14" xfId="3" applyNumberFormat="1" applyFill="1" applyBorder="1" applyAlignment="1">
      <alignment horizontal="center"/>
    </xf>
    <xf numFmtId="166" fontId="2" fillId="9" borderId="20" xfId="3" applyNumberFormat="1" applyFill="1" applyBorder="1" applyAlignment="1">
      <alignment horizontal="center"/>
    </xf>
    <xf numFmtId="166" fontId="2" fillId="9" borderId="3" xfId="3" applyNumberFormat="1" applyFill="1" applyBorder="1" applyAlignment="1">
      <alignment horizontal="center"/>
    </xf>
    <xf numFmtId="0" fontId="8" fillId="10" borderId="7" xfId="3" applyFont="1" applyFill="1" applyBorder="1" applyAlignment="1">
      <alignment horizontal="left" vertical="center"/>
    </xf>
    <xf numFmtId="17" fontId="12" fillId="10" borderId="8" xfId="3" applyNumberFormat="1" applyFont="1" applyFill="1" applyBorder="1" applyAlignment="1">
      <alignment horizontal="center" vertical="center"/>
    </xf>
    <xf numFmtId="0" fontId="8" fillId="10" borderId="9" xfId="3" applyFont="1" applyFill="1" applyBorder="1"/>
    <xf numFmtId="0" fontId="8" fillId="10" borderId="23" xfId="3" applyFont="1" applyFill="1" applyBorder="1"/>
    <xf numFmtId="4" fontId="8" fillId="10" borderId="9" xfId="3" applyNumberFormat="1" applyFont="1" applyFill="1" applyBorder="1"/>
    <xf numFmtId="0" fontId="8" fillId="10" borderId="12" xfId="3" applyFont="1" applyFill="1" applyBorder="1" applyAlignment="1">
      <alignment horizontal="left" vertical="center"/>
    </xf>
    <xf numFmtId="167" fontId="8" fillId="10" borderId="9" xfId="1" applyNumberFormat="1" applyFont="1" applyFill="1" applyBorder="1" applyAlignment="1">
      <alignment horizontal="right"/>
    </xf>
    <xf numFmtId="10" fontId="8" fillId="10" borderId="9" xfId="1" applyNumberFormat="1" applyFont="1" applyFill="1" applyBorder="1" applyAlignment="1">
      <alignment horizontal="right"/>
    </xf>
    <xf numFmtId="0" fontId="8" fillId="10" borderId="11" xfId="3" applyFont="1" applyFill="1" applyBorder="1" applyAlignment="1">
      <alignment horizontal="left" vertical="center"/>
    </xf>
    <xf numFmtId="0" fontId="8" fillId="10" borderId="43" xfId="3" applyFont="1" applyFill="1" applyBorder="1"/>
    <xf numFmtId="10" fontId="8" fillId="10" borderId="17" xfId="3" applyNumberFormat="1" applyFont="1" applyFill="1" applyBorder="1"/>
    <xf numFmtId="4" fontId="7" fillId="7" borderId="17" xfId="3" applyNumberFormat="1" applyFont="1" applyFill="1" applyBorder="1"/>
    <xf numFmtId="2" fontId="8" fillId="7" borderId="17" xfId="3" applyNumberFormat="1" applyFont="1" applyFill="1" applyBorder="1"/>
    <xf numFmtId="0" fontId="11" fillId="8" borderId="24" xfId="3" applyFont="1" applyFill="1" applyBorder="1" applyAlignment="1">
      <alignment horizontal="center" vertical="center" wrapText="1"/>
    </xf>
    <xf numFmtId="4" fontId="8" fillId="7" borderId="17" xfId="3" applyNumberFormat="1" applyFont="1" applyFill="1" applyBorder="1"/>
    <xf numFmtId="4" fontId="8" fillId="7" borderId="44" xfId="3" applyNumberFormat="1" applyFont="1" applyFill="1" applyBorder="1" applyAlignment="1">
      <alignment horizontal="center"/>
    </xf>
    <xf numFmtId="4" fontId="8" fillId="7" borderId="5" xfId="3" applyNumberFormat="1" applyFont="1" applyFill="1" applyBorder="1" applyAlignment="1">
      <alignment horizontal="center"/>
    </xf>
    <xf numFmtId="4" fontId="8" fillId="7" borderId="13" xfId="3" applyNumberFormat="1" applyFont="1" applyFill="1" applyBorder="1" applyAlignment="1">
      <alignment horizontal="center"/>
    </xf>
    <xf numFmtId="0" fontId="8" fillId="4" borderId="25" xfId="3" applyFont="1" applyFill="1" applyBorder="1" applyAlignment="1">
      <alignment horizontal="left"/>
    </xf>
    <xf numFmtId="0" fontId="8" fillId="4" borderId="22" xfId="3" applyFont="1" applyFill="1" applyBorder="1" applyAlignment="1">
      <alignment horizontal="left"/>
    </xf>
    <xf numFmtId="0" fontId="1" fillId="10" borderId="0" xfId="0" applyFont="1" applyFill="1" applyAlignment="1">
      <alignment horizontal="left" vertical="top" wrapText="1"/>
    </xf>
    <xf numFmtId="0" fontId="1" fillId="10" borderId="19" xfId="0" applyFont="1" applyFill="1" applyBorder="1" applyAlignment="1">
      <alignment horizontal="left" vertical="top" wrapText="1"/>
    </xf>
    <xf numFmtId="4" fontId="8" fillId="7" borderId="22" xfId="3" applyNumberFormat="1" applyFont="1" applyFill="1" applyBorder="1" applyAlignment="1">
      <alignment horizontal="center"/>
    </xf>
    <xf numFmtId="4" fontId="7" fillId="7" borderId="5" xfId="3" applyNumberFormat="1" applyFont="1" applyFill="1" applyBorder="1" applyAlignment="1">
      <alignment horizontal="center"/>
    </xf>
    <xf numFmtId="4" fontId="7" fillId="7" borderId="22" xfId="3" applyNumberFormat="1" applyFont="1" applyFill="1" applyBorder="1" applyAlignment="1">
      <alignment horizontal="center"/>
    </xf>
    <xf numFmtId="0" fontId="8" fillId="7" borderId="44" xfId="3" applyFont="1" applyFill="1" applyBorder="1" applyAlignment="1">
      <alignment horizontal="center" vertical="center"/>
    </xf>
    <xf numFmtId="0" fontId="8" fillId="7" borderId="5" xfId="3" applyFont="1" applyFill="1" applyBorder="1" applyAlignment="1">
      <alignment horizontal="center" vertical="center"/>
    </xf>
    <xf numFmtId="0" fontId="8" fillId="7" borderId="22" xfId="3" applyFont="1" applyFill="1" applyBorder="1" applyAlignment="1">
      <alignment horizontal="center" vertical="center"/>
    </xf>
    <xf numFmtId="0" fontId="8" fillId="7" borderId="25" xfId="3" applyFont="1" applyFill="1" applyBorder="1" applyAlignment="1">
      <alignment horizontal="left"/>
    </xf>
    <xf numFmtId="0" fontId="8" fillId="7" borderId="22" xfId="3" applyFont="1" applyFill="1" applyBorder="1" applyAlignment="1">
      <alignment horizontal="left"/>
    </xf>
    <xf numFmtId="0" fontId="7" fillId="7" borderId="25" xfId="3" applyFont="1" applyFill="1" applyBorder="1" applyAlignment="1">
      <alignment horizontal="center"/>
    </xf>
    <xf numFmtId="0" fontId="7" fillId="7" borderId="22" xfId="3" applyFont="1" applyFill="1" applyBorder="1" applyAlignment="1">
      <alignment horizontal="center"/>
    </xf>
    <xf numFmtId="0" fontId="7" fillId="4" borderId="25" xfId="3" applyFont="1" applyFill="1" applyBorder="1" applyAlignment="1">
      <alignment horizontal="center"/>
    </xf>
    <xf numFmtId="0" fontId="7" fillId="4" borderId="22" xfId="3" applyFont="1" applyFill="1" applyBorder="1" applyAlignment="1">
      <alignment horizontal="center"/>
    </xf>
    <xf numFmtId="0" fontId="11" fillId="5" borderId="25" xfId="3" applyFont="1" applyFill="1" applyBorder="1" applyAlignment="1">
      <alignment horizontal="left"/>
    </xf>
    <xf numFmtId="0" fontId="11" fillId="5" borderId="22" xfId="3" applyFont="1" applyFill="1" applyBorder="1" applyAlignment="1">
      <alignment horizontal="left"/>
    </xf>
    <xf numFmtId="0" fontId="3" fillId="0" borderId="0" xfId="3" applyFont="1" applyAlignment="1">
      <alignment horizontal="center"/>
    </xf>
    <xf numFmtId="0" fontId="11" fillId="8" borderId="35" xfId="3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center" vertical="center" wrapText="1"/>
    </xf>
    <xf numFmtId="0" fontId="11" fillId="8" borderId="38" xfId="3" applyFont="1" applyFill="1" applyBorder="1" applyAlignment="1">
      <alignment horizontal="center" vertical="center" wrapText="1"/>
    </xf>
    <xf numFmtId="0" fontId="11" fillId="8" borderId="39" xfId="3" applyFont="1" applyFill="1" applyBorder="1" applyAlignment="1">
      <alignment horizontal="center" vertical="center" wrapText="1"/>
    </xf>
    <xf numFmtId="0" fontId="11" fillId="8" borderId="10" xfId="3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center" vertical="center" wrapText="1"/>
    </xf>
    <xf numFmtId="0" fontId="11" fillId="8" borderId="36" xfId="3" applyFont="1" applyFill="1" applyBorder="1" applyAlignment="1">
      <alignment horizontal="center" vertical="center" wrapText="1"/>
    </xf>
    <xf numFmtId="0" fontId="11" fillId="8" borderId="37" xfId="3" applyFont="1" applyFill="1" applyBorder="1" applyAlignment="1">
      <alignment horizontal="center" vertical="center" wrapText="1"/>
    </xf>
    <xf numFmtId="0" fontId="4" fillId="0" borderId="26" xfId="3" applyFont="1" applyBorder="1" applyAlignment="1">
      <alignment horizontal="left" vertical="justify" wrapText="1"/>
    </xf>
    <xf numFmtId="0" fontId="4" fillId="0" borderId="27" xfId="3" applyFont="1" applyBorder="1" applyAlignment="1">
      <alignment horizontal="left" vertical="justify" wrapText="1"/>
    </xf>
    <xf numFmtId="0" fontId="0" fillId="0" borderId="27" xfId="0" applyBorder="1"/>
    <xf numFmtId="0" fontId="0" fillId="0" borderId="28" xfId="0" applyBorder="1"/>
    <xf numFmtId="0" fontId="0" fillId="0" borderId="4" xfId="0" applyBorder="1"/>
    <xf numFmtId="0" fontId="0" fillId="0" borderId="6" xfId="0" applyBorder="1"/>
    <xf numFmtId="0" fontId="0" fillId="0" borderId="20" xfId="0" applyBorder="1"/>
    <xf numFmtId="0" fontId="11" fillId="8" borderId="30" xfId="3" applyFont="1" applyFill="1" applyBorder="1" applyAlignment="1">
      <alignment horizontal="left"/>
    </xf>
    <xf numFmtId="0" fontId="11" fillId="8" borderId="31" xfId="3" applyFont="1" applyFill="1" applyBorder="1" applyAlignment="1">
      <alignment horizontal="left"/>
    </xf>
    <xf numFmtId="0" fontId="11" fillId="8" borderId="32" xfId="3" applyFont="1" applyFill="1" applyBorder="1" applyAlignment="1">
      <alignment horizontal="left"/>
    </xf>
    <xf numFmtId="0" fontId="11" fillId="8" borderId="33" xfId="3" applyFont="1" applyFill="1" applyBorder="1" applyAlignment="1">
      <alignment horizontal="left"/>
    </xf>
    <xf numFmtId="0" fontId="11" fillId="8" borderId="34" xfId="3" applyFont="1" applyFill="1" applyBorder="1" applyAlignment="1">
      <alignment horizontal="left"/>
    </xf>
    <xf numFmtId="0" fontId="11" fillId="8" borderId="29" xfId="3" applyFont="1" applyFill="1" applyBorder="1" applyAlignment="1">
      <alignment horizontal="left"/>
    </xf>
    <xf numFmtId="0" fontId="7" fillId="10" borderId="33" xfId="3" applyFont="1" applyFill="1" applyBorder="1" applyAlignment="1">
      <alignment horizontal="center"/>
    </xf>
    <xf numFmtId="0" fontId="7" fillId="10" borderId="34" xfId="3" applyFont="1" applyFill="1" applyBorder="1" applyAlignment="1">
      <alignment horizontal="center"/>
    </xf>
    <xf numFmtId="0" fontId="7" fillId="10" borderId="29" xfId="3" applyFont="1" applyFill="1" applyBorder="1" applyAlignment="1">
      <alignment horizontal="center"/>
    </xf>
    <xf numFmtId="0" fontId="7" fillId="10" borderId="30" xfId="3" applyFont="1" applyFill="1" applyBorder="1" applyAlignment="1">
      <alignment horizontal="center"/>
    </xf>
    <xf numFmtId="0" fontId="7" fillId="10" borderId="31" xfId="3" applyFont="1" applyFill="1" applyBorder="1" applyAlignment="1">
      <alignment horizontal="center"/>
    </xf>
    <xf numFmtId="0" fontId="7" fillId="10" borderId="32" xfId="3" applyFont="1" applyFill="1" applyBorder="1" applyAlignment="1">
      <alignment horizontal="center"/>
    </xf>
    <xf numFmtId="0" fontId="3" fillId="7" borderId="25" xfId="3" applyFont="1" applyFill="1" applyBorder="1" applyAlignment="1">
      <alignment horizontal="center"/>
    </xf>
    <xf numFmtId="0" fontId="3" fillId="7" borderId="5" xfId="3" applyFont="1" applyFill="1" applyBorder="1" applyAlignment="1">
      <alignment horizontal="center"/>
    </xf>
    <xf numFmtId="0" fontId="3" fillId="7" borderId="22" xfId="3" applyFont="1" applyFill="1" applyBorder="1" applyAlignment="1">
      <alignment horizontal="center"/>
    </xf>
    <xf numFmtId="0" fontId="11" fillId="8" borderId="42" xfId="3" applyFont="1" applyFill="1" applyBorder="1" applyAlignment="1">
      <alignment horizontal="center" vertical="center" wrapText="1"/>
    </xf>
    <xf numFmtId="0" fontId="11" fillId="7" borderId="25" xfId="3" applyFont="1" applyFill="1" applyBorder="1" applyAlignment="1">
      <alignment horizontal="left" vertical="center"/>
    </xf>
    <xf numFmtId="0" fontId="11" fillId="7" borderId="5" xfId="3" applyFont="1" applyFill="1" applyBorder="1" applyAlignment="1">
      <alignment horizontal="left" vertical="center"/>
    </xf>
    <xf numFmtId="0" fontId="11" fillId="7" borderId="22" xfId="3" applyFont="1" applyFill="1" applyBorder="1" applyAlignment="1">
      <alignment horizontal="left" vertical="center"/>
    </xf>
    <xf numFmtId="0" fontId="22" fillId="8" borderId="25" xfId="3" applyFont="1" applyFill="1" applyBorder="1" applyAlignment="1">
      <alignment horizontal="center"/>
    </xf>
    <xf numFmtId="0" fontId="22" fillId="8" borderId="5" xfId="3" applyFont="1" applyFill="1" applyBorder="1" applyAlignment="1">
      <alignment horizontal="center"/>
    </xf>
    <xf numFmtId="0" fontId="22" fillId="8" borderId="22" xfId="3" applyFont="1" applyFill="1" applyBorder="1" applyAlignment="1">
      <alignment horizontal="center"/>
    </xf>
    <xf numFmtId="0" fontId="7" fillId="10" borderId="25" xfId="3" applyFont="1" applyFill="1" applyBorder="1" applyAlignment="1">
      <alignment horizontal="center"/>
    </xf>
    <xf numFmtId="0" fontId="7" fillId="10" borderId="5" xfId="3" applyFont="1" applyFill="1" applyBorder="1" applyAlignment="1">
      <alignment horizontal="center"/>
    </xf>
    <xf numFmtId="0" fontId="7" fillId="10" borderId="22" xfId="3" applyFont="1" applyFill="1" applyBorder="1" applyAlignment="1">
      <alignment horizontal="center"/>
    </xf>
    <xf numFmtId="0" fontId="7" fillId="8" borderId="25" xfId="3" applyFont="1" applyFill="1" applyBorder="1" applyAlignment="1">
      <alignment horizontal="center"/>
    </xf>
    <xf numFmtId="0" fontId="7" fillId="8" borderId="5" xfId="3" applyFont="1" applyFill="1" applyBorder="1" applyAlignment="1">
      <alignment horizontal="center"/>
    </xf>
    <xf numFmtId="0" fontId="7" fillId="8" borderId="22" xfId="3" applyFont="1" applyFill="1" applyBorder="1" applyAlignment="1">
      <alignment horizontal="center"/>
    </xf>
    <xf numFmtId="0" fontId="8" fillId="10" borderId="5" xfId="3" applyFont="1" applyFill="1" applyBorder="1" applyAlignment="1">
      <alignment horizontal="center"/>
    </xf>
    <xf numFmtId="0" fontId="8" fillId="10" borderId="22" xfId="3" applyFont="1" applyFill="1" applyBorder="1" applyAlignment="1">
      <alignment horizontal="center"/>
    </xf>
    <xf numFmtId="0" fontId="7" fillId="8" borderId="25" xfId="3" applyFont="1" applyFill="1" applyBorder="1" applyAlignment="1">
      <alignment horizontal="center" wrapText="1"/>
    </xf>
    <xf numFmtId="0" fontId="7" fillId="8" borderId="5" xfId="3" applyFont="1" applyFill="1" applyBorder="1" applyAlignment="1">
      <alignment horizontal="center" wrapText="1"/>
    </xf>
    <xf numFmtId="0" fontId="7" fillId="8" borderId="22" xfId="3" applyFont="1" applyFill="1" applyBorder="1" applyAlignment="1">
      <alignment horizontal="center" wrapText="1"/>
    </xf>
    <xf numFmtId="4" fontId="11" fillId="2" borderId="25" xfId="3" applyNumberFormat="1" applyFont="1" applyFill="1" applyBorder="1" applyAlignment="1">
      <alignment horizontal="center"/>
    </xf>
    <xf numFmtId="4" fontId="11" fillId="2" borderId="22" xfId="3" applyNumberFormat="1" applyFont="1" applyFill="1" applyBorder="1" applyAlignment="1">
      <alignment horizontal="center"/>
    </xf>
    <xf numFmtId="0" fontId="8" fillId="4" borderId="4" xfId="3" applyFont="1" applyFill="1" applyBorder="1" applyAlignment="1">
      <alignment horizontal="left"/>
    </xf>
    <xf numFmtId="0" fontId="8" fillId="4" borderId="20" xfId="3" applyFont="1" applyFill="1" applyBorder="1" applyAlignment="1">
      <alignment horizontal="left"/>
    </xf>
    <xf numFmtId="0" fontId="11" fillId="8" borderId="40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</cellXfs>
  <cellStyles count="4">
    <cellStyle name="Čárka" xfId="1" builtinId="3"/>
    <cellStyle name="čárky 2" xfId="2" xr:uid="{00000000-0005-0000-0000-000001000000}"/>
    <cellStyle name="Normální" xfId="0" builtinId="0"/>
    <cellStyle name="normální_rekapitulace_final_mzdy" xfId="3" xr:uid="{00000000-0005-0000-0000-000003000000}"/>
  </cellStyles>
  <dxfs count="0"/>
  <tableStyles count="0" defaultTableStyle="TableStyleMedium9" defaultPivotStyle="PivotStyleLight16"/>
  <colors>
    <mruColors>
      <color rgb="FFFFFFCC"/>
      <color rgb="FFFFFF99"/>
      <color rgb="FFCCFFCC"/>
      <color rgb="FFCCECFF"/>
      <color rgb="FFFF7C80"/>
      <color rgb="FFFFFF66"/>
      <color rgb="FF99FFCC"/>
      <color rgb="FF00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Q86"/>
  <sheetViews>
    <sheetView showGridLines="0" tabSelected="1" view="pageLayout" zoomScale="80" zoomScaleNormal="75" zoomScaleSheetLayoutView="75" zoomScalePageLayoutView="80" workbookViewId="0">
      <selection activeCell="D82" sqref="D82"/>
    </sheetView>
  </sheetViews>
  <sheetFormatPr defaultColWidth="9.140625" defaultRowHeight="12.75" x14ac:dyDescent="0.2"/>
  <cols>
    <col min="1" max="1" width="34.42578125" style="1" customWidth="1"/>
    <col min="2" max="2" width="12.140625" style="1" customWidth="1"/>
    <col min="3" max="3" width="35" style="1" customWidth="1"/>
    <col min="4" max="4" width="14.85546875" style="1" customWidth="1"/>
    <col min="5" max="15" width="19" style="1" customWidth="1"/>
    <col min="16" max="16" width="12.42578125" style="1" customWidth="1"/>
    <col min="17" max="17" width="15.85546875" style="1" customWidth="1"/>
    <col min="18" max="16384" width="9.140625" style="1"/>
  </cols>
  <sheetData>
    <row r="1" spans="1:17" ht="16.5" thickBot="1" x14ac:dyDescent="0.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7" ht="16.5" thickBot="1" x14ac:dyDescent="0.3">
      <c r="A2" s="111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</row>
    <row r="3" spans="1:17" s="7" customFormat="1" ht="20.100000000000001" customHeight="1" x14ac:dyDescent="0.25">
      <c r="A3" s="99" t="s">
        <v>1</v>
      </c>
      <c r="B3" s="100"/>
      <c r="C3" s="101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Q3" s="8"/>
    </row>
    <row r="4" spans="1:17" s="7" customFormat="1" ht="20.100000000000001" customHeight="1" x14ac:dyDescent="0.25">
      <c r="A4" s="102" t="s">
        <v>2</v>
      </c>
      <c r="B4" s="103"/>
      <c r="C4" s="103"/>
      <c r="D4" s="105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Q4" s="8"/>
    </row>
    <row r="5" spans="1:17" s="7" customFormat="1" ht="20.100000000000001" customHeight="1" x14ac:dyDescent="0.25">
      <c r="A5" s="102" t="s">
        <v>3</v>
      </c>
      <c r="B5" s="103"/>
      <c r="C5" s="104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7"/>
      <c r="Q5" s="8"/>
    </row>
    <row r="6" spans="1:17" s="7" customFormat="1" ht="15" thickBo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8"/>
      <c r="Q6" s="8"/>
    </row>
    <row r="7" spans="1:17" s="7" customFormat="1" ht="25.5" customHeight="1" x14ac:dyDescent="0.2">
      <c r="A7" s="92" t="s">
        <v>4</v>
      </c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Q7" s="8"/>
    </row>
    <row r="8" spans="1:17" ht="13.5" customHeight="1" thickBot="1" x14ac:dyDescent="0.25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Q8" s="6"/>
    </row>
    <row r="9" spans="1:17" ht="75" customHeight="1" x14ac:dyDescent="0.2">
      <c r="A9" s="136" t="s">
        <v>5</v>
      </c>
      <c r="B9" s="84" t="s">
        <v>6</v>
      </c>
      <c r="C9" s="84" t="s">
        <v>7</v>
      </c>
      <c r="D9" s="84" t="s">
        <v>8</v>
      </c>
      <c r="E9" s="114" t="s">
        <v>9</v>
      </c>
      <c r="F9" s="114"/>
      <c r="G9" s="114"/>
      <c r="H9" s="114"/>
      <c r="I9" s="84" t="s">
        <v>10</v>
      </c>
      <c r="J9" s="84" t="s">
        <v>11</v>
      </c>
      <c r="K9" s="84" t="s">
        <v>12</v>
      </c>
      <c r="L9" s="90" t="s">
        <v>13</v>
      </c>
      <c r="M9" s="84" t="s">
        <v>14</v>
      </c>
      <c r="N9" s="86" t="s">
        <v>15</v>
      </c>
      <c r="O9" s="88" t="s">
        <v>16</v>
      </c>
      <c r="Q9" s="6"/>
    </row>
    <row r="10" spans="1:17" ht="126.75" thickBot="1" x14ac:dyDescent="0.25">
      <c r="A10" s="137"/>
      <c r="B10" s="85"/>
      <c r="C10" s="138"/>
      <c r="D10" s="85"/>
      <c r="E10" s="60" t="s">
        <v>17</v>
      </c>
      <c r="F10" s="60" t="s">
        <v>18</v>
      </c>
      <c r="G10" s="60" t="s">
        <v>19</v>
      </c>
      <c r="H10" s="60" t="s">
        <v>20</v>
      </c>
      <c r="I10" s="85"/>
      <c r="J10" s="85"/>
      <c r="K10" s="85"/>
      <c r="L10" s="91"/>
      <c r="M10" s="85"/>
      <c r="N10" s="87"/>
      <c r="O10" s="89"/>
      <c r="Q10" s="6"/>
    </row>
    <row r="11" spans="1:17" ht="13.5" thickBot="1" x14ac:dyDescent="0.25">
      <c r="A11" s="43">
        <v>1</v>
      </c>
      <c r="B11" s="43">
        <v>2</v>
      </c>
      <c r="C11" s="44">
        <v>3</v>
      </c>
      <c r="D11" s="44">
        <v>4</v>
      </c>
      <c r="E11" s="44">
        <v>5</v>
      </c>
      <c r="F11" s="44">
        <v>6</v>
      </c>
      <c r="G11" s="44">
        <v>7</v>
      </c>
      <c r="H11" s="44">
        <v>8</v>
      </c>
      <c r="I11" s="44">
        <v>9</v>
      </c>
      <c r="J11" s="44">
        <v>10</v>
      </c>
      <c r="K11" s="44">
        <v>11</v>
      </c>
      <c r="L11" s="45">
        <v>12</v>
      </c>
      <c r="M11" s="46">
        <v>13</v>
      </c>
      <c r="N11" s="45">
        <v>14</v>
      </c>
      <c r="O11" s="46">
        <v>15</v>
      </c>
      <c r="Q11" s="6"/>
    </row>
    <row r="12" spans="1:17" s="7" customFormat="1" ht="19.7" customHeight="1" x14ac:dyDescent="0.2">
      <c r="A12" s="47"/>
      <c r="B12" s="48" t="s">
        <v>21</v>
      </c>
      <c r="C12" s="49"/>
      <c r="D12" s="50"/>
      <c r="E12" s="51"/>
      <c r="F12" s="51"/>
      <c r="G12" s="51"/>
      <c r="H12" s="51"/>
      <c r="I12" s="42">
        <f>SUM(E12:H12)</f>
        <v>0</v>
      </c>
      <c r="J12" s="53"/>
      <c r="K12" s="54"/>
      <c r="L12" s="21">
        <f>J12*K12</f>
        <v>0</v>
      </c>
      <c r="M12" s="36">
        <f>IF(ISERR(I12/L12)=TRUE,0,ROUND(I12/J12,6))</f>
        <v>0</v>
      </c>
      <c r="N12" s="37" t="str">
        <f>IF(C12="","0",IF(C12="DPP do 10.000 Kč","0",IF(C12="DPP do 11.499 Kč","0",IF(C12="DPČ do 3.500 Kč","0",IF(C12="DPČ do 4.000 Kč",0,IF(C12="DPČ do 4.499 Kč",0,IF(C12="Pracovní smlouva - částečný úvazek se slevou 5 % na SP",(0.288*((E12+G12+H12)/J12*L12)),(0.338*((E12+G12+H12)/J12*L12)))))))))</f>
        <v>0</v>
      </c>
      <c r="O12" s="38">
        <f>IF(ISBLANK(E12)= TRUE,0,IF(C12="DPP nebo DPČ do 2500Kč",ROUND(((E12+H12)/(J12))*L12,6),(IF(C12="100% úvazek pro projekt",($E12+$F12+G12+H12),ROUND(((G12+E12+F12+H12)*L12/J12),6)))))</f>
        <v>0</v>
      </c>
      <c r="Q12" s="8"/>
    </row>
    <row r="13" spans="1:17" s="7" customFormat="1" ht="19.7" customHeight="1" x14ac:dyDescent="0.2">
      <c r="A13" s="47"/>
      <c r="B13" s="48" t="s">
        <v>21</v>
      </c>
      <c r="C13" s="49"/>
      <c r="D13" s="50"/>
      <c r="E13" s="51"/>
      <c r="F13" s="51"/>
      <c r="G13" s="51"/>
      <c r="H13" s="51"/>
      <c r="I13" s="42">
        <f t="shared" ref="I13:I40" si="0">SUM(E13:H13)</f>
        <v>0</v>
      </c>
      <c r="J13" s="53"/>
      <c r="K13" s="54"/>
      <c r="L13" s="21">
        <f t="shared" ref="L13:L40" si="1">J13*K13</f>
        <v>0</v>
      </c>
      <c r="M13" s="36">
        <f>IF(ISERR(I13/L13)=TRUE,0,ROUND(I13/J13,6))</f>
        <v>0</v>
      </c>
      <c r="N13" s="37" t="str">
        <f t="shared" ref="N13:N40" si="2">IF(C13="","0",IF(C13="DPP do 10.000 Kč","0",IF(C13="DPP do 11.499 Kč","0",IF(C13="DPČ do 3.500 Kč","0",IF(C13="DPČ do 4.000 Kč",0,IF(C13="DPČ do 4.499 Kč",0,IF(C13="Pracovní smlouva - částečný úvazek se slevou 5 % na SP",(0.288*((E13+G13+H13)/J13*L13)),(0.338*((E13+G13+H13)/J13*L13)))))))))</f>
        <v>0</v>
      </c>
      <c r="O13" s="38">
        <f>IF(ISBLANK(E13)= TRUE,0,IF(C13="DPP nebo DPČ do 2500Kč",ROUND(((E13+H13)/(J13))*L13,6),(IF(C13="100% úvazek pro projekt",($E13+$F13+G13+H13),ROUND(((G13+E13+F13+H13)*L13/J13),6)))))</f>
        <v>0</v>
      </c>
      <c r="Q13" s="8"/>
    </row>
    <row r="14" spans="1:17" s="7" customFormat="1" ht="19.7" customHeight="1" x14ac:dyDescent="0.2">
      <c r="A14" s="47"/>
      <c r="B14" s="48" t="s">
        <v>21</v>
      </c>
      <c r="C14" s="49"/>
      <c r="D14" s="50"/>
      <c r="E14" s="51"/>
      <c r="F14" s="51"/>
      <c r="G14" s="51"/>
      <c r="H14" s="51"/>
      <c r="I14" s="42">
        <f t="shared" si="0"/>
        <v>0</v>
      </c>
      <c r="J14" s="53"/>
      <c r="K14" s="54"/>
      <c r="L14" s="21">
        <f t="shared" si="1"/>
        <v>0</v>
      </c>
      <c r="M14" s="36">
        <f>IF(ISERR(I14/L14)=TRUE,0,ROUND(I14/J14,6))</f>
        <v>0</v>
      </c>
      <c r="N14" s="37" t="str">
        <f t="shared" si="2"/>
        <v>0</v>
      </c>
      <c r="O14" s="38">
        <f>IF(ISBLANK(E14)= TRUE,0,IF(C14="DPP nebo DPČ do 2500Kč",ROUND(((E14+H14)/(J14))*L14,6),(IF(C14="100% úvazek pro projekt",($E14+$F14+G14+H14),ROUND(((G14+E14+F14+H14)*L14/J14),6)))))</f>
        <v>0</v>
      </c>
      <c r="Q14" s="8"/>
    </row>
    <row r="15" spans="1:17" s="7" customFormat="1" ht="19.7" customHeight="1" thickBot="1" x14ac:dyDescent="0.25">
      <c r="A15" s="52"/>
      <c r="B15" s="48" t="s">
        <v>21</v>
      </c>
      <c r="C15" s="49"/>
      <c r="D15" s="50"/>
      <c r="E15" s="51"/>
      <c r="F15" s="51"/>
      <c r="G15" s="51"/>
      <c r="H15" s="51"/>
      <c r="I15" s="42">
        <f t="shared" si="0"/>
        <v>0</v>
      </c>
      <c r="J15" s="53"/>
      <c r="K15" s="54"/>
      <c r="L15" s="21">
        <f t="shared" si="1"/>
        <v>0</v>
      </c>
      <c r="M15" s="36">
        <f>IF(ISERR(I15/L15)=TRUE,0,ROUND(I15/J15,6))</f>
        <v>0</v>
      </c>
      <c r="N15" s="37" t="str">
        <f t="shared" si="2"/>
        <v>0</v>
      </c>
      <c r="O15" s="38">
        <f>IF(ISBLANK(E15)= TRUE,0,IF(C15="DPP nebo DPČ do 2500Kč",ROUND(((E15+H15)/(J15))*L15,6),(IF(C15="100% úvazek pro projekt",($E15+$F15+G15+H15),ROUND(((G15+E15+F15+H15)*L15/J15),6)))))</f>
        <v>0</v>
      </c>
      <c r="Q15" s="8"/>
    </row>
    <row r="16" spans="1:17" s="7" customFormat="1" ht="19.7" customHeight="1" thickBot="1" x14ac:dyDescent="0.25">
      <c r="A16" s="39" t="s">
        <v>22</v>
      </c>
      <c r="B16" s="40"/>
      <c r="C16" s="32"/>
      <c r="D16" s="33"/>
      <c r="E16" s="34">
        <f t="shared" ref="E16:I16" si="3">SUM(E12:E15)</f>
        <v>0</v>
      </c>
      <c r="F16" s="34">
        <f t="shared" si="3"/>
        <v>0</v>
      </c>
      <c r="G16" s="34">
        <f t="shared" si="3"/>
        <v>0</v>
      </c>
      <c r="H16" s="34">
        <f t="shared" si="3"/>
        <v>0</v>
      </c>
      <c r="I16" s="34">
        <f t="shared" si="3"/>
        <v>0</v>
      </c>
      <c r="J16" s="62"/>
      <c r="K16" s="63"/>
      <c r="L16" s="63"/>
      <c r="M16" s="64"/>
      <c r="N16" s="35">
        <f>SUM(N12:N15)</f>
        <v>0</v>
      </c>
      <c r="O16" s="35">
        <f>SUM(O12:O15)</f>
        <v>0</v>
      </c>
      <c r="Q16" s="8"/>
    </row>
    <row r="17" spans="1:17" s="7" customFormat="1" ht="19.7" customHeight="1" x14ac:dyDescent="0.2">
      <c r="A17" s="55"/>
      <c r="B17" s="48" t="s">
        <v>23</v>
      </c>
      <c r="C17" s="49"/>
      <c r="D17" s="50"/>
      <c r="E17" s="51"/>
      <c r="F17" s="51"/>
      <c r="G17" s="51"/>
      <c r="H17" s="51"/>
      <c r="I17" s="42">
        <f t="shared" si="0"/>
        <v>0</v>
      </c>
      <c r="J17" s="53"/>
      <c r="K17" s="54"/>
      <c r="L17" s="21">
        <f t="shared" si="1"/>
        <v>0</v>
      </c>
      <c r="M17" s="36">
        <f>IF(ISERR(I17/L17)=TRUE,0,ROUND(I17/J17,6))</f>
        <v>0</v>
      </c>
      <c r="N17" s="37" t="str">
        <f t="shared" si="2"/>
        <v>0</v>
      </c>
      <c r="O17" s="38">
        <f>IF(ISBLANK(E17)= TRUE,0,IF(C17="DPP nebo DPČ do 2500Kč",ROUND(((E17+H17)/(J17))*L17,6),(IF(C17="100% úvazek pro projekt",($E17+$F17+G17+H17),ROUND(((G17+E17+F17+H17)*L17/J17),6)))))</f>
        <v>0</v>
      </c>
      <c r="Q17" s="8"/>
    </row>
    <row r="18" spans="1:17" s="7" customFormat="1" ht="19.7" customHeight="1" x14ac:dyDescent="0.2">
      <c r="A18" s="55"/>
      <c r="B18" s="48" t="s">
        <v>23</v>
      </c>
      <c r="C18" s="49"/>
      <c r="D18" s="50"/>
      <c r="E18" s="51"/>
      <c r="F18" s="51"/>
      <c r="G18" s="51"/>
      <c r="H18" s="51"/>
      <c r="I18" s="42">
        <f t="shared" si="0"/>
        <v>0</v>
      </c>
      <c r="J18" s="53"/>
      <c r="K18" s="54"/>
      <c r="L18" s="21">
        <f t="shared" si="1"/>
        <v>0</v>
      </c>
      <c r="M18" s="36">
        <f>IF(ISERR(I18/L18)=TRUE,0,ROUND(I18/J18,6))</f>
        <v>0</v>
      </c>
      <c r="N18" s="37" t="str">
        <f t="shared" si="2"/>
        <v>0</v>
      </c>
      <c r="O18" s="38">
        <f>IF(ISBLANK(E18)= TRUE,0,IF(C18="DPP nebo DPČ do 2500Kč",ROUND(((E18+H18)/(J18))*L18,6),(IF(C18="100% úvazek pro projekt",($E18+$F18+G18+H18),ROUND(((G18+E18+F18+H18)*L18/J18),6)))))</f>
        <v>0</v>
      </c>
      <c r="Q18" s="8"/>
    </row>
    <row r="19" spans="1:17" s="7" customFormat="1" ht="19.7" customHeight="1" x14ac:dyDescent="0.2">
      <c r="A19" s="55"/>
      <c r="B19" s="48" t="s">
        <v>23</v>
      </c>
      <c r="C19" s="49"/>
      <c r="D19" s="50"/>
      <c r="E19" s="51"/>
      <c r="F19" s="51"/>
      <c r="G19" s="51"/>
      <c r="H19" s="51"/>
      <c r="I19" s="42">
        <f t="shared" si="0"/>
        <v>0</v>
      </c>
      <c r="J19" s="53"/>
      <c r="K19" s="54"/>
      <c r="L19" s="21">
        <f t="shared" si="1"/>
        <v>0</v>
      </c>
      <c r="M19" s="36">
        <f>IF(ISERR(I19/L19)=TRUE,0,ROUND(I19/J19,6))</f>
        <v>0</v>
      </c>
      <c r="N19" s="37" t="str">
        <f t="shared" si="2"/>
        <v>0</v>
      </c>
      <c r="O19" s="38">
        <f>IF(ISBLANK(E19)= TRUE,0,IF(C19="DPP nebo DPČ do 2500Kč",ROUND(((E19+H19)/(J19))*L19,6),(IF(C19="100% úvazek pro projekt",($E19+$F19+G19+H19),ROUND(((G19+E19+F19+H19)*L19/J19),6)))))</f>
        <v>0</v>
      </c>
      <c r="Q19" s="8"/>
    </row>
    <row r="20" spans="1:17" s="7" customFormat="1" ht="19.7" customHeight="1" thickBot="1" x14ac:dyDescent="0.25">
      <c r="A20" s="52"/>
      <c r="B20" s="48" t="s">
        <v>23</v>
      </c>
      <c r="C20" s="49"/>
      <c r="D20" s="50"/>
      <c r="E20" s="51"/>
      <c r="F20" s="51"/>
      <c r="G20" s="51"/>
      <c r="H20" s="51"/>
      <c r="I20" s="42">
        <f t="shared" si="0"/>
        <v>0</v>
      </c>
      <c r="J20" s="53"/>
      <c r="K20" s="54"/>
      <c r="L20" s="21">
        <f t="shared" si="1"/>
        <v>0</v>
      </c>
      <c r="M20" s="36">
        <f>IF(ISERR(I20/L20)=TRUE,0,ROUND(I20/J20,6))</f>
        <v>0</v>
      </c>
      <c r="N20" s="37" t="str">
        <f t="shared" si="2"/>
        <v>0</v>
      </c>
      <c r="O20" s="38">
        <f>IF(ISBLANK(E20)= TRUE,0,IF(C20="DPP nebo DPČ do 2500Kč",ROUND(((E20+H20)/(J20))*L20,6),(IF(C20="100% úvazek pro projekt",($E20+$F20+G20+H20),ROUND(((G20+E20+F20+H20)*L20/J20),6)))))</f>
        <v>0</v>
      </c>
      <c r="Q20" s="8"/>
    </row>
    <row r="21" spans="1:17" s="7" customFormat="1" ht="19.7" customHeight="1" thickBot="1" x14ac:dyDescent="0.25">
      <c r="A21" s="39" t="s">
        <v>24</v>
      </c>
      <c r="B21" s="40"/>
      <c r="C21" s="32"/>
      <c r="D21" s="33"/>
      <c r="E21" s="34">
        <f>SUM(E17:E20)</f>
        <v>0</v>
      </c>
      <c r="F21" s="34">
        <f>SUM(F17:F20)</f>
        <v>0</v>
      </c>
      <c r="G21" s="34">
        <f>SUM(G17:G20)</f>
        <v>0</v>
      </c>
      <c r="H21" s="34">
        <f>SUM(H17:H20)</f>
        <v>0</v>
      </c>
      <c r="I21" s="34">
        <f>SUM(I17:I20)</f>
        <v>0</v>
      </c>
      <c r="J21" s="62"/>
      <c r="K21" s="63"/>
      <c r="L21" s="63"/>
      <c r="M21" s="64"/>
      <c r="N21" s="35">
        <f>SUM(N17:N20)</f>
        <v>0</v>
      </c>
      <c r="O21" s="35">
        <f>SUM(O17:O20)</f>
        <v>0</v>
      </c>
      <c r="Q21" s="8"/>
    </row>
    <row r="22" spans="1:17" s="7" customFormat="1" ht="19.7" customHeight="1" x14ac:dyDescent="0.2">
      <c r="A22" s="55"/>
      <c r="B22" s="48" t="s">
        <v>25</v>
      </c>
      <c r="C22" s="49"/>
      <c r="D22" s="50"/>
      <c r="E22" s="51"/>
      <c r="F22" s="51"/>
      <c r="G22" s="51"/>
      <c r="H22" s="51"/>
      <c r="I22" s="42">
        <f t="shared" si="0"/>
        <v>0</v>
      </c>
      <c r="J22" s="53"/>
      <c r="K22" s="54"/>
      <c r="L22" s="21">
        <f t="shared" si="1"/>
        <v>0</v>
      </c>
      <c r="M22" s="36">
        <f>IF(ISERR(I22/L22)=TRUE,0,ROUND(I22/J22,6))</f>
        <v>0</v>
      </c>
      <c r="N22" s="37" t="str">
        <f t="shared" si="2"/>
        <v>0</v>
      </c>
      <c r="O22" s="38">
        <f>IF(ISBLANK(E22)= TRUE,0,IF(C22="DPP nebo DPČ do 2500Kč",ROUND(((E22+H22)/(J22))*L22,6),(IF(C22="100% úvazek pro projekt",($E22+$F22+G22+H22),ROUND(((G22+E22+F22+H22)*L22/J22),6)))))</f>
        <v>0</v>
      </c>
      <c r="Q22" s="8"/>
    </row>
    <row r="23" spans="1:17" s="7" customFormat="1" ht="19.7" customHeight="1" x14ac:dyDescent="0.2">
      <c r="A23" s="55"/>
      <c r="B23" s="48" t="s">
        <v>25</v>
      </c>
      <c r="C23" s="49"/>
      <c r="D23" s="50"/>
      <c r="E23" s="51"/>
      <c r="F23" s="51"/>
      <c r="G23" s="51"/>
      <c r="H23" s="51"/>
      <c r="I23" s="42">
        <f t="shared" si="0"/>
        <v>0</v>
      </c>
      <c r="J23" s="53"/>
      <c r="K23" s="54"/>
      <c r="L23" s="21">
        <f t="shared" si="1"/>
        <v>0</v>
      </c>
      <c r="M23" s="36">
        <f>IF(ISERR(I23/L23)=TRUE,0,ROUND(I23/J23,6))</f>
        <v>0</v>
      </c>
      <c r="N23" s="37" t="str">
        <f t="shared" si="2"/>
        <v>0</v>
      </c>
      <c r="O23" s="38">
        <f>IF(ISBLANK(E23)= TRUE,0,IF(C23="DPP nebo DPČ do 2500Kč",ROUND(((E23+H23)/(J23))*L23,6),(IF(C23="100% úvazek pro projekt",($E23+$F23+G23+H23),ROUND(((G23+E23+F23+H23)*L23/J23),6)))))</f>
        <v>0</v>
      </c>
      <c r="Q23" s="8"/>
    </row>
    <row r="24" spans="1:17" s="7" customFormat="1" ht="19.7" customHeight="1" x14ac:dyDescent="0.2">
      <c r="A24" s="55"/>
      <c r="B24" s="48" t="s">
        <v>25</v>
      </c>
      <c r="C24" s="49"/>
      <c r="D24" s="50"/>
      <c r="E24" s="51"/>
      <c r="F24" s="51"/>
      <c r="G24" s="51"/>
      <c r="H24" s="51"/>
      <c r="I24" s="42">
        <f t="shared" si="0"/>
        <v>0</v>
      </c>
      <c r="J24" s="53"/>
      <c r="K24" s="54"/>
      <c r="L24" s="21">
        <f t="shared" si="1"/>
        <v>0</v>
      </c>
      <c r="M24" s="36">
        <f>IF(ISERR(I24/L24)=TRUE,0,ROUND(I24/J24,6))</f>
        <v>0</v>
      </c>
      <c r="N24" s="37" t="str">
        <f t="shared" si="2"/>
        <v>0</v>
      </c>
      <c r="O24" s="38">
        <f>IF(ISBLANK(E24)= TRUE,0,IF(C24="DPP nebo DPČ do 2500Kč",ROUND(((E24+H24)/(J24))*L24,6),(IF(C24="100% úvazek pro projekt",($E24+$F24+G24+H24),ROUND(((G24+E24+F24+H24)*L24/J24),6)))))</f>
        <v>0</v>
      </c>
      <c r="Q24" s="8"/>
    </row>
    <row r="25" spans="1:17" s="7" customFormat="1" ht="19.7" customHeight="1" thickBot="1" x14ac:dyDescent="0.25">
      <c r="A25" s="52"/>
      <c r="B25" s="48" t="s">
        <v>25</v>
      </c>
      <c r="C25" s="49"/>
      <c r="D25" s="50"/>
      <c r="E25" s="51"/>
      <c r="F25" s="51"/>
      <c r="G25" s="51"/>
      <c r="H25" s="51"/>
      <c r="I25" s="42">
        <f t="shared" si="0"/>
        <v>0</v>
      </c>
      <c r="J25" s="53"/>
      <c r="K25" s="54"/>
      <c r="L25" s="21">
        <f t="shared" si="1"/>
        <v>0</v>
      </c>
      <c r="M25" s="36">
        <f>IF(ISERR(I25/L25)=TRUE,0,ROUND(I25/J25,6))</f>
        <v>0</v>
      </c>
      <c r="N25" s="37" t="str">
        <f t="shared" si="2"/>
        <v>0</v>
      </c>
      <c r="O25" s="38">
        <f>IF(ISBLANK(E25)= TRUE,0,IF(C25="DPP nebo DPČ do 2500Kč",ROUND(((E25+H25)/(J25))*L25,6),(IF(C25="100% úvazek pro projekt",($E25+$F25+G25+H25),ROUND(((G25+E25+F25+H25)*L25/J25),6)))))</f>
        <v>0</v>
      </c>
      <c r="Q25" s="8"/>
    </row>
    <row r="26" spans="1:17" s="7" customFormat="1" ht="19.7" customHeight="1" thickBot="1" x14ac:dyDescent="0.25">
      <c r="A26" s="39" t="s">
        <v>26</v>
      </c>
      <c r="B26" s="40"/>
      <c r="C26" s="32"/>
      <c r="D26" s="33"/>
      <c r="E26" s="34">
        <f t="shared" ref="E26:I26" si="4">SUM(E22:E25)</f>
        <v>0</v>
      </c>
      <c r="F26" s="34">
        <f t="shared" si="4"/>
        <v>0</v>
      </c>
      <c r="G26" s="34">
        <f t="shared" si="4"/>
        <v>0</v>
      </c>
      <c r="H26" s="34">
        <f t="shared" si="4"/>
        <v>0</v>
      </c>
      <c r="I26" s="34">
        <f t="shared" si="4"/>
        <v>0</v>
      </c>
      <c r="J26" s="62"/>
      <c r="K26" s="63"/>
      <c r="L26" s="63"/>
      <c r="M26" s="64"/>
      <c r="N26" s="35">
        <f>SUM(N22:N25)</f>
        <v>0</v>
      </c>
      <c r="O26" s="35">
        <f>SUM(O22:O25)</f>
        <v>0</v>
      </c>
      <c r="P26" s="9"/>
      <c r="Q26" s="8"/>
    </row>
    <row r="27" spans="1:17" s="7" customFormat="1" ht="19.7" customHeight="1" x14ac:dyDescent="0.2">
      <c r="A27" s="55"/>
      <c r="B27" s="48" t="s">
        <v>27</v>
      </c>
      <c r="C27" s="49"/>
      <c r="D27" s="50"/>
      <c r="E27" s="51"/>
      <c r="F27" s="51"/>
      <c r="G27" s="51"/>
      <c r="H27" s="51"/>
      <c r="I27" s="42">
        <f t="shared" si="0"/>
        <v>0</v>
      </c>
      <c r="J27" s="53"/>
      <c r="K27" s="54"/>
      <c r="L27" s="21">
        <f t="shared" si="1"/>
        <v>0</v>
      </c>
      <c r="M27" s="36">
        <f>IF(ISERR(I27/L27)=TRUE,0,ROUND(I27/J27,6))</f>
        <v>0</v>
      </c>
      <c r="N27" s="37" t="str">
        <f t="shared" si="2"/>
        <v>0</v>
      </c>
      <c r="O27" s="38">
        <f>IF(ISBLANK(E27)= TRUE,0,IF(C27="DPP nebo DPČ do 2500Kč",ROUND(((E27+H27)/(J27))*L27,6),(IF(C27="100% úvazek pro projekt",($E27+$F27+G27+H27),ROUND(((G27+E27+F27+H27)*L27/J27),6)))))</f>
        <v>0</v>
      </c>
      <c r="P27" s="9"/>
      <c r="Q27" s="8"/>
    </row>
    <row r="28" spans="1:17" s="7" customFormat="1" ht="19.7" customHeight="1" x14ac:dyDescent="0.2">
      <c r="A28" s="55"/>
      <c r="B28" s="48" t="s">
        <v>27</v>
      </c>
      <c r="C28" s="49"/>
      <c r="D28" s="50"/>
      <c r="E28" s="51"/>
      <c r="F28" s="51"/>
      <c r="G28" s="51"/>
      <c r="H28" s="51"/>
      <c r="I28" s="42">
        <f t="shared" si="0"/>
        <v>0</v>
      </c>
      <c r="J28" s="53"/>
      <c r="K28" s="54"/>
      <c r="L28" s="21">
        <f t="shared" si="1"/>
        <v>0</v>
      </c>
      <c r="M28" s="36">
        <f>IF(ISERR(I28/L28)=TRUE,0,ROUND(I28/J28,6))</f>
        <v>0</v>
      </c>
      <c r="N28" s="37" t="str">
        <f t="shared" si="2"/>
        <v>0</v>
      </c>
      <c r="O28" s="38">
        <f>IF(ISBLANK(E28)= TRUE,0,IF(C28="DPP nebo DPČ do 2500Kč",ROUND(((E28+H28)/(J28))*L28,6),(IF(C28="100% úvazek pro projekt",($E28+$F28+G28+H28),ROUND(((G28+E28+F28+H28)*L28/J28),6)))))</f>
        <v>0</v>
      </c>
      <c r="P28" s="9"/>
      <c r="Q28" s="8"/>
    </row>
    <row r="29" spans="1:17" s="7" customFormat="1" ht="19.7" customHeight="1" x14ac:dyDescent="0.2">
      <c r="A29" s="55"/>
      <c r="B29" s="48" t="s">
        <v>27</v>
      </c>
      <c r="C29" s="49"/>
      <c r="D29" s="50"/>
      <c r="E29" s="51"/>
      <c r="F29" s="51"/>
      <c r="G29" s="51"/>
      <c r="H29" s="51"/>
      <c r="I29" s="42">
        <f t="shared" si="0"/>
        <v>0</v>
      </c>
      <c r="J29" s="53"/>
      <c r="K29" s="54"/>
      <c r="L29" s="21">
        <f t="shared" si="1"/>
        <v>0</v>
      </c>
      <c r="M29" s="36">
        <f>IF(ISERR(I29/L29)=TRUE,0,ROUND(I29/J29,6))</f>
        <v>0</v>
      </c>
      <c r="N29" s="37" t="str">
        <f t="shared" si="2"/>
        <v>0</v>
      </c>
      <c r="O29" s="38">
        <f>IF(ISBLANK(E29)= TRUE,0,IF(C29="DPP nebo DPČ do 2500Kč",ROUND(((E29+H29)/(J29))*L29,6),(IF(C29="100% úvazek pro projekt",($E29+$F29+G29+H29),ROUND(((G29+E29+F29+H29)*L29/J29),6)))))</f>
        <v>0</v>
      </c>
      <c r="P29" s="9"/>
      <c r="Q29" s="8"/>
    </row>
    <row r="30" spans="1:17" s="7" customFormat="1" ht="19.7" customHeight="1" thickBot="1" x14ac:dyDescent="0.25">
      <c r="A30" s="52"/>
      <c r="B30" s="48" t="s">
        <v>27</v>
      </c>
      <c r="C30" s="49"/>
      <c r="D30" s="50"/>
      <c r="E30" s="51"/>
      <c r="F30" s="51"/>
      <c r="G30" s="51"/>
      <c r="H30" s="51"/>
      <c r="I30" s="42">
        <f t="shared" si="0"/>
        <v>0</v>
      </c>
      <c r="J30" s="53"/>
      <c r="K30" s="54"/>
      <c r="L30" s="21">
        <f t="shared" si="1"/>
        <v>0</v>
      </c>
      <c r="M30" s="36">
        <f>IF(ISERR(I30/L30)=TRUE,0,ROUND(I30/J30,6))</f>
        <v>0</v>
      </c>
      <c r="N30" s="37" t="str">
        <f t="shared" si="2"/>
        <v>0</v>
      </c>
      <c r="O30" s="38">
        <f>IF(ISBLANK(E30)= TRUE,0,IF(C30="DPP nebo DPČ do 2500Kč",ROUND(((E30+H30)/(J30))*L30,6),(IF(C30="100% úvazek pro projekt",($E30+$F30+G30+H30),ROUND(((G30+E30+F30+H30)*L30/J30),6)))))</f>
        <v>0</v>
      </c>
      <c r="Q30" s="8"/>
    </row>
    <row r="31" spans="1:17" s="7" customFormat="1" ht="19.7" customHeight="1" thickBot="1" x14ac:dyDescent="0.25">
      <c r="A31" s="39" t="s">
        <v>28</v>
      </c>
      <c r="B31" s="40"/>
      <c r="C31" s="32"/>
      <c r="D31" s="33"/>
      <c r="E31" s="34">
        <f t="shared" ref="E31:I31" si="5">SUM(E27:E30)</f>
        <v>0</v>
      </c>
      <c r="F31" s="34">
        <f t="shared" si="5"/>
        <v>0</v>
      </c>
      <c r="G31" s="34">
        <f t="shared" si="5"/>
        <v>0</v>
      </c>
      <c r="H31" s="34">
        <f t="shared" si="5"/>
        <v>0</v>
      </c>
      <c r="I31" s="34">
        <f t="shared" si="5"/>
        <v>0</v>
      </c>
      <c r="J31" s="62"/>
      <c r="K31" s="63"/>
      <c r="L31" s="63"/>
      <c r="M31" s="64"/>
      <c r="N31" s="35">
        <f>SUM(N27:N30)</f>
        <v>0</v>
      </c>
      <c r="O31" s="35">
        <f>SUM(O27:O30)</f>
        <v>0</v>
      </c>
      <c r="Q31" s="8"/>
    </row>
    <row r="32" spans="1:17" s="7" customFormat="1" ht="19.7" customHeight="1" x14ac:dyDescent="0.2">
      <c r="A32" s="55"/>
      <c r="B32" s="48" t="s">
        <v>29</v>
      </c>
      <c r="C32" s="49"/>
      <c r="D32" s="50"/>
      <c r="E32" s="51"/>
      <c r="F32" s="51"/>
      <c r="G32" s="51"/>
      <c r="H32" s="51"/>
      <c r="I32" s="42">
        <f t="shared" si="0"/>
        <v>0</v>
      </c>
      <c r="J32" s="53"/>
      <c r="K32" s="54"/>
      <c r="L32" s="21">
        <f t="shared" si="1"/>
        <v>0</v>
      </c>
      <c r="M32" s="36">
        <f>IF(ISERR(I32/L32)=TRUE,0,ROUND(I32/J32,6))</f>
        <v>0</v>
      </c>
      <c r="N32" s="37" t="str">
        <f t="shared" si="2"/>
        <v>0</v>
      </c>
      <c r="O32" s="38">
        <f>IF(ISBLANK(E32)= TRUE,0,IF(C32="DPP nebo DPČ do 2500Kč",ROUND(((E32+H32)/(J32))*L32,6),(IF(C32="100% úvazek pro projekt",($E32+$F32+G32+H32),ROUND(((G32+E32+F32+H32)*L32/J32),6)))))</f>
        <v>0</v>
      </c>
      <c r="Q32" s="8"/>
    </row>
    <row r="33" spans="1:17" s="7" customFormat="1" ht="19.7" customHeight="1" x14ac:dyDescent="0.2">
      <c r="A33" s="55"/>
      <c r="B33" s="48" t="s">
        <v>29</v>
      </c>
      <c r="C33" s="49"/>
      <c r="D33" s="50"/>
      <c r="E33" s="51"/>
      <c r="F33" s="51"/>
      <c r="G33" s="51"/>
      <c r="H33" s="51"/>
      <c r="I33" s="42">
        <f t="shared" si="0"/>
        <v>0</v>
      </c>
      <c r="J33" s="53"/>
      <c r="K33" s="54"/>
      <c r="L33" s="21">
        <f t="shared" si="1"/>
        <v>0</v>
      </c>
      <c r="M33" s="36">
        <f>IF(ISERR(I33/L33)=TRUE,0,ROUND(I33/J33,6))</f>
        <v>0</v>
      </c>
      <c r="N33" s="37" t="str">
        <f t="shared" si="2"/>
        <v>0</v>
      </c>
      <c r="O33" s="38">
        <f>IF(ISBLANK(E33)= TRUE,0,IF(C33="DPP nebo DPČ do 2500Kč",ROUND(((E33+H33)/(J33))*L33,6),(IF(C33="100% úvazek pro projekt",($E33+$F33+G33+H33),ROUND(((G33+E33+F33+H33)*L33/J33),6)))))</f>
        <v>0</v>
      </c>
      <c r="Q33" s="8"/>
    </row>
    <row r="34" spans="1:17" s="7" customFormat="1" ht="19.7" customHeight="1" x14ac:dyDescent="0.2">
      <c r="A34" s="55"/>
      <c r="B34" s="48" t="s">
        <v>29</v>
      </c>
      <c r="C34" s="49"/>
      <c r="D34" s="50"/>
      <c r="E34" s="51"/>
      <c r="F34" s="51"/>
      <c r="G34" s="51"/>
      <c r="H34" s="51"/>
      <c r="I34" s="42">
        <f t="shared" si="0"/>
        <v>0</v>
      </c>
      <c r="J34" s="53"/>
      <c r="K34" s="54"/>
      <c r="L34" s="21">
        <f t="shared" si="1"/>
        <v>0</v>
      </c>
      <c r="M34" s="36">
        <f>IF(ISERR(I34/L34)=TRUE,0,ROUND(I34/J34,6))</f>
        <v>0</v>
      </c>
      <c r="N34" s="37" t="str">
        <f t="shared" si="2"/>
        <v>0</v>
      </c>
      <c r="O34" s="38">
        <f>IF(ISBLANK(E34)= TRUE,0,IF(C34="DPP nebo DPČ do 2500Kč",ROUND(((E34+H34)/(J34))*L34,6),(IF(C34="100% úvazek pro projekt",($E34+$F34+G34+H34),ROUND(((G34+E34+F34+H34)*L34/J34),6)))))</f>
        <v>0</v>
      </c>
      <c r="Q34" s="8"/>
    </row>
    <row r="35" spans="1:17" s="7" customFormat="1" ht="19.7" customHeight="1" thickBot="1" x14ac:dyDescent="0.25">
      <c r="A35" s="52"/>
      <c r="B35" s="48" t="s">
        <v>29</v>
      </c>
      <c r="C35" s="49"/>
      <c r="D35" s="50"/>
      <c r="E35" s="51"/>
      <c r="F35" s="51"/>
      <c r="G35" s="51"/>
      <c r="H35" s="51"/>
      <c r="I35" s="42">
        <f t="shared" si="0"/>
        <v>0</v>
      </c>
      <c r="J35" s="53"/>
      <c r="K35" s="54"/>
      <c r="L35" s="21">
        <f t="shared" si="1"/>
        <v>0</v>
      </c>
      <c r="M35" s="36">
        <f>IF(ISERR(I35/L35)=TRUE,0,ROUND(I35/J35,6))</f>
        <v>0</v>
      </c>
      <c r="N35" s="37" t="str">
        <f t="shared" si="2"/>
        <v>0</v>
      </c>
      <c r="O35" s="38">
        <f>IF(ISBLANK(E35)= TRUE,0,IF(C35="DPP nebo DPČ do 2500Kč",ROUND(((E35+H35)/(J35))*L35,6),(IF(C35="100% úvazek pro projekt",($E35+$F35+G35+H35),ROUND(((G35+E35+F35+H35)*L35/J35),6)))))</f>
        <v>0</v>
      </c>
      <c r="Q35" s="8"/>
    </row>
    <row r="36" spans="1:17" s="7" customFormat="1" ht="19.7" customHeight="1" thickBot="1" x14ac:dyDescent="0.25">
      <c r="A36" s="39" t="s">
        <v>30</v>
      </c>
      <c r="B36" s="40"/>
      <c r="C36" s="32"/>
      <c r="D36" s="33"/>
      <c r="E36" s="34">
        <f t="shared" ref="E36:I36" si="6">SUM(E32:E35)</f>
        <v>0</v>
      </c>
      <c r="F36" s="34">
        <f t="shared" si="6"/>
        <v>0</v>
      </c>
      <c r="G36" s="34">
        <f t="shared" si="6"/>
        <v>0</v>
      </c>
      <c r="H36" s="34">
        <f t="shared" si="6"/>
        <v>0</v>
      </c>
      <c r="I36" s="34">
        <f t="shared" si="6"/>
        <v>0</v>
      </c>
      <c r="J36" s="62"/>
      <c r="K36" s="63"/>
      <c r="L36" s="63"/>
      <c r="M36" s="64"/>
      <c r="N36" s="35">
        <f>SUM(N32:N35)</f>
        <v>0</v>
      </c>
      <c r="O36" s="35">
        <f>SUM(O32:O35)</f>
        <v>0</v>
      </c>
      <c r="Q36" s="8"/>
    </row>
    <row r="37" spans="1:17" s="7" customFormat="1" ht="19.7" customHeight="1" x14ac:dyDescent="0.2">
      <c r="A37" s="55"/>
      <c r="B37" s="48" t="s">
        <v>31</v>
      </c>
      <c r="C37" s="49"/>
      <c r="D37" s="50"/>
      <c r="E37" s="51"/>
      <c r="F37" s="51"/>
      <c r="G37" s="51"/>
      <c r="H37" s="51"/>
      <c r="I37" s="42">
        <f t="shared" si="0"/>
        <v>0</v>
      </c>
      <c r="J37" s="53"/>
      <c r="K37" s="54"/>
      <c r="L37" s="21">
        <f t="shared" si="1"/>
        <v>0</v>
      </c>
      <c r="M37" s="36">
        <f>IF(ISERR(I37/L37)=TRUE,0,ROUND(I37/J37,6))</f>
        <v>0</v>
      </c>
      <c r="N37" s="37" t="str">
        <f t="shared" si="2"/>
        <v>0</v>
      </c>
      <c r="O37" s="38">
        <f>IF(ISBLANK(E37)= TRUE,0,IF(C37="DPP nebo DPČ do 2500Kč",ROUND(((E37+H37)/(J37))*L37,6),(IF(C37="100% úvazek pro projekt",($E37+$F37+G37+H37),ROUND(((G37+E37+F37+H37)*L37/J37),6)))))</f>
        <v>0</v>
      </c>
      <c r="Q37" s="8"/>
    </row>
    <row r="38" spans="1:17" s="7" customFormat="1" ht="19.7" customHeight="1" x14ac:dyDescent="0.2">
      <c r="A38" s="55"/>
      <c r="B38" s="48" t="s">
        <v>31</v>
      </c>
      <c r="C38" s="49"/>
      <c r="D38" s="50"/>
      <c r="E38" s="51"/>
      <c r="F38" s="51"/>
      <c r="G38" s="51"/>
      <c r="H38" s="51"/>
      <c r="I38" s="42">
        <f t="shared" si="0"/>
        <v>0</v>
      </c>
      <c r="J38" s="53"/>
      <c r="K38" s="54"/>
      <c r="L38" s="21">
        <f t="shared" si="1"/>
        <v>0</v>
      </c>
      <c r="M38" s="36">
        <f>IF(ISERR(I38/L38)=TRUE,0,ROUND(I38/J38,6))</f>
        <v>0</v>
      </c>
      <c r="N38" s="37" t="str">
        <f t="shared" si="2"/>
        <v>0</v>
      </c>
      <c r="O38" s="38">
        <f>IF(ISBLANK(E38)= TRUE,0,IF(C38="DPP nebo DPČ do 2500Kč",ROUND(((E38+H38)/(J38))*L38,6),(IF(C38="100% úvazek pro projekt",($E38+$F38+G38+H38),ROUND(((G38+E38+F38+H38)*L38/J38),6)))))</f>
        <v>0</v>
      </c>
      <c r="Q38" s="8"/>
    </row>
    <row r="39" spans="1:17" s="7" customFormat="1" ht="19.7" customHeight="1" x14ac:dyDescent="0.2">
      <c r="A39" s="55"/>
      <c r="B39" s="48" t="s">
        <v>31</v>
      </c>
      <c r="C39" s="49"/>
      <c r="D39" s="50"/>
      <c r="E39" s="51"/>
      <c r="F39" s="51"/>
      <c r="G39" s="51"/>
      <c r="H39" s="51"/>
      <c r="I39" s="42">
        <f t="shared" si="0"/>
        <v>0</v>
      </c>
      <c r="J39" s="53"/>
      <c r="K39" s="54"/>
      <c r="L39" s="21">
        <f t="shared" si="1"/>
        <v>0</v>
      </c>
      <c r="M39" s="36">
        <f>IF(ISERR(I39/L39)=TRUE,0,ROUND(I39/J39,6))</f>
        <v>0</v>
      </c>
      <c r="N39" s="37" t="str">
        <f t="shared" si="2"/>
        <v>0</v>
      </c>
      <c r="O39" s="38">
        <f>IF(ISBLANK(E39)= TRUE,0,IF(C39="DPP nebo DPČ do 2500Kč",ROUND(((E39+H39)/(J39))*L39,6),(IF(C39="100% úvazek pro projekt",($E39+$F39+G39+H39),ROUND(((G39+E39+F39+H39)*L39/J39),6)))))</f>
        <v>0</v>
      </c>
      <c r="Q39" s="8"/>
    </row>
    <row r="40" spans="1:17" s="7" customFormat="1" ht="19.7" customHeight="1" thickBot="1" x14ac:dyDescent="0.25">
      <c r="A40" s="52"/>
      <c r="B40" s="48" t="s">
        <v>31</v>
      </c>
      <c r="C40" s="49"/>
      <c r="D40" s="50"/>
      <c r="E40" s="51"/>
      <c r="F40" s="51"/>
      <c r="G40" s="51"/>
      <c r="H40" s="51"/>
      <c r="I40" s="42">
        <f t="shared" si="0"/>
        <v>0</v>
      </c>
      <c r="J40" s="53"/>
      <c r="K40" s="54"/>
      <c r="L40" s="21">
        <f t="shared" si="1"/>
        <v>0</v>
      </c>
      <c r="M40" s="36">
        <f>IF(ISERR(I40/L40)=TRUE,0,ROUND(I40/J40,6))</f>
        <v>0</v>
      </c>
      <c r="N40" s="37" t="str">
        <f t="shared" si="2"/>
        <v>0</v>
      </c>
      <c r="O40" s="38">
        <f>IF(ISBLANK(E40)= TRUE,0,IF(C40="DPP nebo DPČ do 2500Kč",ROUND(((E40+H40)/(J40))*L40,6),(IF(C40="100% úvazek pro projekt",($E40+$F40+G40+H40),ROUND(((G40+E40+F40+H40)*L40/J40),6)))))</f>
        <v>0</v>
      </c>
      <c r="Q40" s="8"/>
    </row>
    <row r="41" spans="1:17" s="7" customFormat="1" ht="19.7" customHeight="1" thickBot="1" x14ac:dyDescent="0.25">
      <c r="A41" s="39" t="s">
        <v>32</v>
      </c>
      <c r="B41" s="40"/>
      <c r="C41" s="32"/>
      <c r="D41" s="33"/>
      <c r="E41" s="34">
        <f t="shared" ref="E41:I41" si="7">SUM(E37:E40)</f>
        <v>0</v>
      </c>
      <c r="F41" s="34">
        <f t="shared" si="7"/>
        <v>0</v>
      </c>
      <c r="G41" s="34">
        <f t="shared" si="7"/>
        <v>0</v>
      </c>
      <c r="H41" s="34">
        <f t="shared" si="7"/>
        <v>0</v>
      </c>
      <c r="I41" s="34">
        <f t="shared" si="7"/>
        <v>0</v>
      </c>
      <c r="J41" s="62"/>
      <c r="K41" s="63"/>
      <c r="L41" s="63"/>
      <c r="M41" s="64"/>
      <c r="N41" s="35">
        <f>SUM(N37:N40)</f>
        <v>0</v>
      </c>
      <c r="O41" s="35">
        <f>SUM(O37:O40)</f>
        <v>0</v>
      </c>
      <c r="Q41" s="8"/>
    </row>
    <row r="42" spans="1:17" s="7" customFormat="1" ht="19.7" customHeight="1" x14ac:dyDescent="0.2">
      <c r="A42" s="55"/>
      <c r="B42" s="48" t="s">
        <v>33</v>
      </c>
      <c r="C42" s="49"/>
      <c r="D42" s="50"/>
      <c r="E42" s="51"/>
      <c r="F42" s="51"/>
      <c r="G42" s="51"/>
      <c r="H42" s="51"/>
      <c r="I42" s="42">
        <f t="shared" ref="I42:I45" si="8">SUM(E42:H42)</f>
        <v>0</v>
      </c>
      <c r="J42" s="53"/>
      <c r="K42" s="54"/>
      <c r="L42" s="21">
        <f t="shared" ref="L42:L45" si="9">J42*K42</f>
        <v>0</v>
      </c>
      <c r="M42" s="36">
        <f>IF(ISERR(I42/L42)=TRUE,0,ROUND(I42/J42,6))</f>
        <v>0</v>
      </c>
      <c r="N42" s="37" t="str">
        <f t="shared" ref="N42:N45" si="10">IF(C42="","0",IF(C42="DPP do 10.000 Kč","0",IF(C42="DPP do 11.499 Kč","0",IF(C42="DPČ do 3.500 Kč","0",IF(C42="DPČ do 4.000 Kč",0,IF(C42="DPČ do 4.499 Kč",0,IF(C42="Pracovní smlouva - částečný úvazek se slevou 5 % na SP",(0.288*((E42+G42+H42)/J42*L42)),(0.338*((E42+G42+H42)/J42*L42)))))))))</f>
        <v>0</v>
      </c>
      <c r="O42" s="38">
        <f>IF(ISBLANK(E42)= TRUE,0,IF(C42="DPP nebo DPČ do 2500Kč",ROUND(((E42+H42)/(J42))*L42,6),(IF(C42="100% úvazek pro projekt",($E42+$F42+G42+H42),ROUND(((G42+E42+F42+H42)*L42/J42),6)))))</f>
        <v>0</v>
      </c>
      <c r="Q42" s="8"/>
    </row>
    <row r="43" spans="1:17" s="7" customFormat="1" ht="19.7" customHeight="1" x14ac:dyDescent="0.2">
      <c r="A43" s="55"/>
      <c r="B43" s="48" t="s">
        <v>33</v>
      </c>
      <c r="C43" s="49"/>
      <c r="D43" s="50"/>
      <c r="E43" s="51"/>
      <c r="F43" s="51"/>
      <c r="G43" s="51"/>
      <c r="H43" s="51"/>
      <c r="I43" s="42">
        <f t="shared" si="8"/>
        <v>0</v>
      </c>
      <c r="J43" s="53"/>
      <c r="K43" s="54"/>
      <c r="L43" s="21">
        <f t="shared" si="9"/>
        <v>0</v>
      </c>
      <c r="M43" s="36">
        <f>IF(ISERR(I43/L43)=TRUE,0,ROUND(I43/J43,6))</f>
        <v>0</v>
      </c>
      <c r="N43" s="37" t="str">
        <f t="shared" si="10"/>
        <v>0</v>
      </c>
      <c r="O43" s="38">
        <f>IF(ISBLANK(E43)= TRUE,0,IF(C43="DPP nebo DPČ do 2500Kč",ROUND(((E43+H43)/(J43))*L43,6),(IF(C43="100% úvazek pro projekt",($E43+$F43+G43+H43),ROUND(((G43+E43+F43+H43)*L43/J43),6)))))</f>
        <v>0</v>
      </c>
      <c r="Q43" s="8"/>
    </row>
    <row r="44" spans="1:17" s="7" customFormat="1" ht="19.7" customHeight="1" x14ac:dyDescent="0.2">
      <c r="A44" s="55"/>
      <c r="B44" s="48" t="s">
        <v>33</v>
      </c>
      <c r="C44" s="49"/>
      <c r="D44" s="50"/>
      <c r="E44" s="51"/>
      <c r="F44" s="51"/>
      <c r="G44" s="51"/>
      <c r="H44" s="51"/>
      <c r="I44" s="42">
        <f t="shared" si="8"/>
        <v>0</v>
      </c>
      <c r="J44" s="53"/>
      <c r="K44" s="54"/>
      <c r="L44" s="21">
        <f t="shared" si="9"/>
        <v>0</v>
      </c>
      <c r="M44" s="36">
        <f>IF(ISERR(I44/L44)=TRUE,0,ROUND(I44/J44,6))</f>
        <v>0</v>
      </c>
      <c r="N44" s="37" t="str">
        <f t="shared" si="10"/>
        <v>0</v>
      </c>
      <c r="O44" s="38">
        <f>IF(ISBLANK(E44)= TRUE,0,IF(C44="DPP nebo DPČ do 2500Kč",ROUND(((E44+H44)/(J44))*L44,6),(IF(C44="100% úvazek pro projekt",($E44+$F44+G44+H44),ROUND(((G44+E44+F44+H44)*L44/J44),6)))))</f>
        <v>0</v>
      </c>
      <c r="Q44" s="8"/>
    </row>
    <row r="45" spans="1:17" s="7" customFormat="1" ht="19.7" customHeight="1" thickBot="1" x14ac:dyDescent="0.25">
      <c r="A45" s="52"/>
      <c r="B45" s="48" t="s">
        <v>33</v>
      </c>
      <c r="C45" s="49"/>
      <c r="D45" s="50"/>
      <c r="E45" s="51"/>
      <c r="F45" s="51"/>
      <c r="G45" s="51"/>
      <c r="H45" s="51"/>
      <c r="I45" s="42">
        <f t="shared" si="8"/>
        <v>0</v>
      </c>
      <c r="J45" s="53"/>
      <c r="K45" s="54"/>
      <c r="L45" s="21">
        <f t="shared" si="9"/>
        <v>0</v>
      </c>
      <c r="M45" s="36">
        <f>IF(ISERR(I45/L45)=TRUE,0,ROUND(I45/J45,6))</f>
        <v>0</v>
      </c>
      <c r="N45" s="37" t="str">
        <f t="shared" si="10"/>
        <v>0</v>
      </c>
      <c r="O45" s="38">
        <f>IF(ISBLANK(E45)= TRUE,0,IF(C45="DPP nebo DPČ do 2500Kč",ROUND(((E45+H45)/(J45))*L45,6),(IF(C45="100% úvazek pro projekt",($E45+$F45+G45+H45),ROUND(((G45+E45+F45+H45)*L45/J45),6)))))</f>
        <v>0</v>
      </c>
      <c r="Q45" s="8"/>
    </row>
    <row r="46" spans="1:17" s="7" customFormat="1" ht="19.7" customHeight="1" thickBot="1" x14ac:dyDescent="0.25">
      <c r="A46" s="39" t="s">
        <v>34</v>
      </c>
      <c r="B46" s="40"/>
      <c r="C46" s="32"/>
      <c r="D46" s="33"/>
      <c r="E46" s="34">
        <f t="shared" ref="E46:I46" si="11">SUM(E42:E45)</f>
        <v>0</v>
      </c>
      <c r="F46" s="34">
        <f t="shared" si="11"/>
        <v>0</v>
      </c>
      <c r="G46" s="34">
        <f t="shared" si="11"/>
        <v>0</v>
      </c>
      <c r="H46" s="34">
        <f t="shared" si="11"/>
        <v>0</v>
      </c>
      <c r="I46" s="34">
        <f t="shared" si="11"/>
        <v>0</v>
      </c>
      <c r="J46" s="62"/>
      <c r="K46" s="63"/>
      <c r="L46" s="63"/>
      <c r="M46" s="64"/>
      <c r="N46" s="35">
        <f>SUM(N42:N45)</f>
        <v>0</v>
      </c>
      <c r="O46" s="35">
        <f>SUM(O42:O45)</f>
        <v>0</v>
      </c>
      <c r="Q46" s="8"/>
    </row>
    <row r="47" spans="1:17" s="7" customFormat="1" ht="19.7" customHeight="1" x14ac:dyDescent="0.2">
      <c r="A47" s="55"/>
      <c r="B47" s="48" t="s">
        <v>35</v>
      </c>
      <c r="C47" s="49"/>
      <c r="D47" s="50"/>
      <c r="E47" s="51"/>
      <c r="F47" s="51"/>
      <c r="G47" s="51"/>
      <c r="H47" s="51"/>
      <c r="I47" s="42">
        <f t="shared" ref="I47:I50" si="12">SUM(E47:H47)</f>
        <v>0</v>
      </c>
      <c r="J47" s="53"/>
      <c r="K47" s="54"/>
      <c r="L47" s="21">
        <f t="shared" ref="L47:L50" si="13">J47*K47</f>
        <v>0</v>
      </c>
      <c r="M47" s="36">
        <f>IF(ISERR(I47/L47)=TRUE,0,ROUND(I47/J47,6))</f>
        <v>0</v>
      </c>
      <c r="N47" s="37" t="str">
        <f t="shared" ref="N47:N50" si="14">IF(C47="","0",IF(C47="DPP do 10.000 Kč","0",IF(C47="DPP do 11.499 Kč","0",IF(C47="DPČ do 3.500 Kč","0",IF(C47="DPČ do 4.000 Kč",0,IF(C47="DPČ do 4.499 Kč",0,IF(C47="Pracovní smlouva - částečný úvazek se slevou 5 % na SP",(0.288*((E47+G47+H47)/J47*L47)),(0.338*((E47+G47+H47)/J47*L47)))))))))</f>
        <v>0</v>
      </c>
      <c r="O47" s="38">
        <f>IF(ISBLANK(E47)= TRUE,0,IF(C47="DPP nebo DPČ do 2500Kč",ROUND(((E47+H47)/(J47))*L47,6),(IF(C47="100% úvazek pro projekt",($E47+$F47+G47+H47),ROUND(((G47+E47+F47+H47)*L47/J47),6)))))</f>
        <v>0</v>
      </c>
      <c r="Q47" s="8"/>
    </row>
    <row r="48" spans="1:17" s="7" customFormat="1" ht="19.7" customHeight="1" x14ac:dyDescent="0.2">
      <c r="A48" s="55"/>
      <c r="B48" s="48" t="s">
        <v>35</v>
      </c>
      <c r="C48" s="49"/>
      <c r="D48" s="50"/>
      <c r="E48" s="51"/>
      <c r="F48" s="51"/>
      <c r="G48" s="51"/>
      <c r="H48" s="51"/>
      <c r="I48" s="42">
        <f t="shared" si="12"/>
        <v>0</v>
      </c>
      <c r="J48" s="53"/>
      <c r="K48" s="54"/>
      <c r="L48" s="21">
        <f t="shared" si="13"/>
        <v>0</v>
      </c>
      <c r="M48" s="36">
        <f>IF(ISERR(I48/L48)=TRUE,0,ROUND(I48/J48,6))</f>
        <v>0</v>
      </c>
      <c r="N48" s="37" t="str">
        <f t="shared" si="14"/>
        <v>0</v>
      </c>
      <c r="O48" s="38">
        <f>IF(ISBLANK(E48)= TRUE,0,IF(C48="DPP nebo DPČ do 2500Kč",ROUND(((E48+H48)/(J48))*L48,6),(IF(C48="100% úvazek pro projekt",($E48+$F48+G48+H48),ROUND(((G48+E48+F48+H48)*L48/J48),6)))))</f>
        <v>0</v>
      </c>
      <c r="Q48" s="8"/>
    </row>
    <row r="49" spans="1:17" s="7" customFormat="1" ht="19.7" customHeight="1" x14ac:dyDescent="0.2">
      <c r="A49" s="55"/>
      <c r="B49" s="48" t="s">
        <v>35</v>
      </c>
      <c r="C49" s="49"/>
      <c r="D49" s="50"/>
      <c r="E49" s="51"/>
      <c r="F49" s="51"/>
      <c r="G49" s="51"/>
      <c r="H49" s="51"/>
      <c r="I49" s="42">
        <f t="shared" si="12"/>
        <v>0</v>
      </c>
      <c r="J49" s="53"/>
      <c r="K49" s="54"/>
      <c r="L49" s="21">
        <f t="shared" si="13"/>
        <v>0</v>
      </c>
      <c r="M49" s="36">
        <f>IF(ISERR(I49/L49)=TRUE,0,ROUND(I49/J49,6))</f>
        <v>0</v>
      </c>
      <c r="N49" s="37" t="str">
        <f t="shared" si="14"/>
        <v>0</v>
      </c>
      <c r="O49" s="38">
        <f>IF(ISBLANK(E49)= TRUE,0,IF(C49="DPP nebo DPČ do 2500Kč",ROUND(((E49+H49)/(J49))*L49,6),(IF(C49="100% úvazek pro projekt",($E49+$F49+G49+H49),ROUND(((G49+E49+F49+H49)*L49/J49),6)))))</f>
        <v>0</v>
      </c>
      <c r="Q49" s="8"/>
    </row>
    <row r="50" spans="1:17" s="7" customFormat="1" ht="19.7" customHeight="1" thickBot="1" x14ac:dyDescent="0.25">
      <c r="A50" s="52"/>
      <c r="B50" s="48" t="s">
        <v>35</v>
      </c>
      <c r="C50" s="49"/>
      <c r="D50" s="50"/>
      <c r="E50" s="51"/>
      <c r="F50" s="51"/>
      <c r="G50" s="51"/>
      <c r="H50" s="51"/>
      <c r="I50" s="42">
        <f t="shared" si="12"/>
        <v>0</v>
      </c>
      <c r="J50" s="53"/>
      <c r="K50" s="54"/>
      <c r="L50" s="21">
        <f t="shared" si="13"/>
        <v>0</v>
      </c>
      <c r="M50" s="36">
        <f>IF(ISERR(I50/L50)=TRUE,0,ROUND(I50/J50,6))</f>
        <v>0</v>
      </c>
      <c r="N50" s="37" t="str">
        <f t="shared" si="14"/>
        <v>0</v>
      </c>
      <c r="O50" s="38">
        <f>IF(ISBLANK(E50)= TRUE,0,IF(C50="DPP nebo DPČ do 2500Kč",ROUND(((E50+H50)/(J50))*L50,6),(IF(C50="100% úvazek pro projekt",($E50+$F50+G50+H50),ROUND(((G50+E50+F50+H50)*L50/J50),6)))))</f>
        <v>0</v>
      </c>
      <c r="Q50" s="8"/>
    </row>
    <row r="51" spans="1:17" s="7" customFormat="1" ht="19.7" customHeight="1" thickBot="1" x14ac:dyDescent="0.25">
      <c r="A51" s="39" t="s">
        <v>36</v>
      </c>
      <c r="B51" s="40"/>
      <c r="C51" s="32"/>
      <c r="D51" s="33"/>
      <c r="E51" s="34">
        <f t="shared" ref="E51:I51" si="15">SUM(E47:E50)</f>
        <v>0</v>
      </c>
      <c r="F51" s="34">
        <f t="shared" si="15"/>
        <v>0</v>
      </c>
      <c r="G51" s="34">
        <f t="shared" si="15"/>
        <v>0</v>
      </c>
      <c r="H51" s="34">
        <f t="shared" si="15"/>
        <v>0</v>
      </c>
      <c r="I51" s="34">
        <f t="shared" si="15"/>
        <v>0</v>
      </c>
      <c r="J51" s="62"/>
      <c r="K51" s="63"/>
      <c r="L51" s="63"/>
      <c r="M51" s="64"/>
      <c r="N51" s="35">
        <f>SUM(N47:N50)</f>
        <v>0</v>
      </c>
      <c r="O51" s="35">
        <f>SUM(O47:O50)</f>
        <v>0</v>
      </c>
      <c r="Q51" s="8"/>
    </row>
    <row r="52" spans="1:17" s="7" customFormat="1" ht="19.7" customHeight="1" x14ac:dyDescent="0.2">
      <c r="A52" s="55"/>
      <c r="B52" s="48" t="s">
        <v>37</v>
      </c>
      <c r="C52" s="49"/>
      <c r="D52" s="50"/>
      <c r="E52" s="51"/>
      <c r="F52" s="51"/>
      <c r="G52" s="51"/>
      <c r="H52" s="51"/>
      <c r="I52" s="42">
        <f t="shared" ref="I52:I55" si="16">SUM(E52:H52)</f>
        <v>0</v>
      </c>
      <c r="J52" s="53"/>
      <c r="K52" s="54"/>
      <c r="L52" s="21">
        <f t="shared" ref="L52:L55" si="17">J52*K52</f>
        <v>0</v>
      </c>
      <c r="M52" s="36">
        <f>IF(ISERR(I52/L52)=TRUE,0,ROUND(I52/J52,6))</f>
        <v>0</v>
      </c>
      <c r="N52" s="37" t="str">
        <f t="shared" ref="N52:N55" si="18">IF(C52="","0",IF(C52="DPP do 10.000 Kč","0",IF(C52="DPP do 11.499 Kč","0",IF(C52="DPČ do 3.500 Kč","0",IF(C52="DPČ do 4.000 Kč",0,IF(C52="DPČ do 4.499 Kč",0,IF(C52="Pracovní smlouva - částečný úvazek se slevou 5 % na SP",(0.288*((E52+G52+H52)/J52*L52)),(0.338*((E52+G52+H52)/J52*L52)))))))))</f>
        <v>0</v>
      </c>
      <c r="O52" s="38">
        <f>IF(ISBLANK(E52)= TRUE,0,IF(C52="DPP nebo DPČ do 2500Kč",ROUND(((E52+H52)/(J52))*L52,6),(IF(C52="100% úvazek pro projekt",($E52+$F52+G52+H52),ROUND(((G52+E52+F52+H52)*L52/J52),6)))))</f>
        <v>0</v>
      </c>
      <c r="Q52" s="8"/>
    </row>
    <row r="53" spans="1:17" s="7" customFormat="1" ht="19.7" customHeight="1" x14ac:dyDescent="0.2">
      <c r="A53" s="55"/>
      <c r="B53" s="48" t="s">
        <v>37</v>
      </c>
      <c r="C53" s="49"/>
      <c r="D53" s="50"/>
      <c r="E53" s="51"/>
      <c r="F53" s="51"/>
      <c r="G53" s="51"/>
      <c r="H53" s="51"/>
      <c r="I53" s="42">
        <f t="shared" si="16"/>
        <v>0</v>
      </c>
      <c r="J53" s="53"/>
      <c r="K53" s="54"/>
      <c r="L53" s="21">
        <f t="shared" si="17"/>
        <v>0</v>
      </c>
      <c r="M53" s="36">
        <f>IF(ISERR(I53/L53)=TRUE,0,ROUND(I53/J53,6))</f>
        <v>0</v>
      </c>
      <c r="N53" s="37" t="str">
        <f t="shared" si="18"/>
        <v>0</v>
      </c>
      <c r="O53" s="38">
        <f>IF(ISBLANK(E53)= TRUE,0,IF(C53="DPP nebo DPČ do 2500Kč",ROUND(((E53+H53)/(J53))*L53,6),(IF(C53="100% úvazek pro projekt",($E53+$F53+G53+H53),ROUND(((G53+E53+F53+H53)*L53/J53),6)))))</f>
        <v>0</v>
      </c>
      <c r="Q53" s="8"/>
    </row>
    <row r="54" spans="1:17" s="7" customFormat="1" ht="19.7" customHeight="1" x14ac:dyDescent="0.2">
      <c r="A54" s="55"/>
      <c r="B54" s="48" t="s">
        <v>37</v>
      </c>
      <c r="C54" s="49"/>
      <c r="D54" s="50"/>
      <c r="E54" s="51"/>
      <c r="F54" s="51"/>
      <c r="G54" s="51"/>
      <c r="H54" s="51"/>
      <c r="I54" s="42">
        <f t="shared" si="16"/>
        <v>0</v>
      </c>
      <c r="J54" s="53"/>
      <c r="K54" s="54"/>
      <c r="L54" s="21">
        <f t="shared" si="17"/>
        <v>0</v>
      </c>
      <c r="M54" s="36">
        <f>IF(ISERR(I54/L54)=TRUE,0,ROUND(I54/J54,6))</f>
        <v>0</v>
      </c>
      <c r="N54" s="37" t="str">
        <f t="shared" si="18"/>
        <v>0</v>
      </c>
      <c r="O54" s="38">
        <f>IF(ISBLANK(E54)= TRUE,0,IF(C54="DPP nebo DPČ do 2500Kč",ROUND(((E54+H54)/(J54))*L54,6),(IF(C54="100% úvazek pro projekt",($E54+$F54+G54+H54),ROUND(((G54+E54+F54+H54)*L54/J54),6)))))</f>
        <v>0</v>
      </c>
      <c r="Q54" s="8"/>
    </row>
    <row r="55" spans="1:17" s="7" customFormat="1" ht="19.7" customHeight="1" thickBot="1" x14ac:dyDescent="0.25">
      <c r="A55" s="52"/>
      <c r="B55" s="48" t="s">
        <v>37</v>
      </c>
      <c r="C55" s="49"/>
      <c r="D55" s="50"/>
      <c r="E55" s="51"/>
      <c r="F55" s="51"/>
      <c r="G55" s="51"/>
      <c r="H55" s="51"/>
      <c r="I55" s="42">
        <f t="shared" si="16"/>
        <v>0</v>
      </c>
      <c r="J55" s="53"/>
      <c r="K55" s="54"/>
      <c r="L55" s="21">
        <f t="shared" si="17"/>
        <v>0</v>
      </c>
      <c r="M55" s="36">
        <f>IF(ISERR(I55/L55)=TRUE,0,ROUND(I55/J55,6))</f>
        <v>0</v>
      </c>
      <c r="N55" s="37" t="str">
        <f t="shared" si="18"/>
        <v>0</v>
      </c>
      <c r="O55" s="38">
        <f>IF(ISBLANK(E55)= TRUE,0,IF(C55="DPP nebo DPČ do 2500Kč",ROUND(((E55+H55)/(J55))*L55,6),(IF(C55="100% úvazek pro projekt",($E55+$F55+G55+H55),ROUND(((G55+E55+F55+H55)*L55/J55),6)))))</f>
        <v>0</v>
      </c>
      <c r="Q55" s="8"/>
    </row>
    <row r="56" spans="1:17" s="7" customFormat="1" ht="19.7" customHeight="1" thickBot="1" x14ac:dyDescent="0.25">
      <c r="A56" s="39" t="s">
        <v>38</v>
      </c>
      <c r="B56" s="40"/>
      <c r="C56" s="32"/>
      <c r="D56" s="33"/>
      <c r="E56" s="34">
        <f t="shared" ref="E56:I56" si="19">SUM(E52:E55)</f>
        <v>0</v>
      </c>
      <c r="F56" s="34">
        <f t="shared" si="19"/>
        <v>0</v>
      </c>
      <c r="G56" s="34">
        <f t="shared" si="19"/>
        <v>0</v>
      </c>
      <c r="H56" s="34">
        <f t="shared" si="19"/>
        <v>0</v>
      </c>
      <c r="I56" s="34">
        <f t="shared" si="19"/>
        <v>0</v>
      </c>
      <c r="J56" s="62"/>
      <c r="K56" s="63"/>
      <c r="L56" s="63"/>
      <c r="M56" s="64"/>
      <c r="N56" s="35">
        <f>SUM(N52:N55)</f>
        <v>0</v>
      </c>
      <c r="O56" s="35">
        <f>SUM(O52:O55)</f>
        <v>0</v>
      </c>
      <c r="Q56" s="8"/>
    </row>
    <row r="57" spans="1:17" s="7" customFormat="1" ht="19.7" customHeight="1" x14ac:dyDescent="0.2">
      <c r="A57" s="55"/>
      <c r="B57" s="48" t="s">
        <v>39</v>
      </c>
      <c r="C57" s="49"/>
      <c r="D57" s="50"/>
      <c r="E57" s="51"/>
      <c r="F57" s="51"/>
      <c r="G57" s="51"/>
      <c r="H57" s="51"/>
      <c r="I57" s="42">
        <f t="shared" ref="I57:I60" si="20">SUM(E57:H57)</f>
        <v>0</v>
      </c>
      <c r="J57" s="53"/>
      <c r="K57" s="54"/>
      <c r="L57" s="21">
        <f t="shared" ref="L57:L60" si="21">J57*K57</f>
        <v>0</v>
      </c>
      <c r="M57" s="36">
        <f>IF(ISERR(I57/L57)=TRUE,0,ROUND(I57/J57,6))</f>
        <v>0</v>
      </c>
      <c r="N57" s="37" t="str">
        <f t="shared" ref="N57:N60" si="22">IF(C57="","0",IF(C57="DPP do 10.000 Kč","0",IF(C57="DPP do 11.499 Kč","0",IF(C57="DPČ do 3.500 Kč","0",IF(C57="DPČ do 4.000 Kč",0,IF(C57="DPČ do 4.499 Kč",0,IF(C57="Pracovní smlouva - částečný úvazek se slevou 5 % na SP",(0.288*((E57+G57+H57)/J57*L57)),(0.338*((E57+G57+H57)/J57*L57)))))))))</f>
        <v>0</v>
      </c>
      <c r="O57" s="38">
        <f>IF(ISBLANK(E57)= TRUE,0,IF(C57="DPP nebo DPČ do 2500Kč",ROUND(((E57+H57)/(J57))*L57,6),(IF(C57="100% úvazek pro projekt",($E57+$F57+G57+H57),ROUND(((G57+E57+F57+H57)*L57/J57),6)))))</f>
        <v>0</v>
      </c>
      <c r="Q57" s="8"/>
    </row>
    <row r="58" spans="1:17" s="7" customFormat="1" ht="19.7" customHeight="1" x14ac:dyDescent="0.2">
      <c r="A58" s="55"/>
      <c r="B58" s="48" t="s">
        <v>39</v>
      </c>
      <c r="C58" s="49"/>
      <c r="D58" s="50"/>
      <c r="E58" s="51"/>
      <c r="F58" s="51"/>
      <c r="G58" s="51"/>
      <c r="H58" s="51"/>
      <c r="I58" s="42">
        <f t="shared" si="20"/>
        <v>0</v>
      </c>
      <c r="J58" s="53"/>
      <c r="K58" s="54"/>
      <c r="L58" s="21">
        <f t="shared" si="21"/>
        <v>0</v>
      </c>
      <c r="M58" s="36">
        <f>IF(ISERR(I58/L58)=TRUE,0,ROUND(I58/J58,6))</f>
        <v>0</v>
      </c>
      <c r="N58" s="37" t="str">
        <f t="shared" si="22"/>
        <v>0</v>
      </c>
      <c r="O58" s="38">
        <f>IF(ISBLANK(E58)= TRUE,0,IF(C58="DPP nebo DPČ do 2500Kč",ROUND(((E58+H58)/(J58))*L58,6),(IF(C58="100% úvazek pro projekt",($E58+$F58+G58+H58),ROUND(((G58+E58+F58+H58)*L58/J58),6)))))</f>
        <v>0</v>
      </c>
      <c r="Q58" s="8"/>
    </row>
    <row r="59" spans="1:17" s="7" customFormat="1" ht="19.7" customHeight="1" x14ac:dyDescent="0.2">
      <c r="A59" s="55"/>
      <c r="B59" s="48" t="s">
        <v>39</v>
      </c>
      <c r="C59" s="49"/>
      <c r="D59" s="50"/>
      <c r="E59" s="51"/>
      <c r="F59" s="51"/>
      <c r="G59" s="51"/>
      <c r="H59" s="51"/>
      <c r="I59" s="42">
        <f t="shared" si="20"/>
        <v>0</v>
      </c>
      <c r="J59" s="53"/>
      <c r="K59" s="54"/>
      <c r="L59" s="21">
        <f t="shared" si="21"/>
        <v>0</v>
      </c>
      <c r="M59" s="36">
        <f>IF(ISERR(I59/L59)=TRUE,0,ROUND(I59/J59,6))</f>
        <v>0</v>
      </c>
      <c r="N59" s="37" t="str">
        <f t="shared" si="22"/>
        <v>0</v>
      </c>
      <c r="O59" s="38">
        <f>IF(ISBLANK(E59)= TRUE,0,IF(C59="DPP nebo DPČ do 2500Kč",ROUND(((E59+H59)/(J59))*L59,6),(IF(C59="100% úvazek pro projekt",($E59+$F59+G59+H59),ROUND(((G59+E59+F59+H59)*L59/J59),6)))))</f>
        <v>0</v>
      </c>
      <c r="Q59" s="8"/>
    </row>
    <row r="60" spans="1:17" s="7" customFormat="1" ht="19.7" customHeight="1" thickBot="1" x14ac:dyDescent="0.25">
      <c r="A60" s="52"/>
      <c r="B60" s="48" t="s">
        <v>39</v>
      </c>
      <c r="C60" s="49"/>
      <c r="D60" s="50"/>
      <c r="E60" s="51"/>
      <c r="F60" s="51"/>
      <c r="G60" s="51"/>
      <c r="H60" s="51"/>
      <c r="I60" s="42">
        <f t="shared" si="20"/>
        <v>0</v>
      </c>
      <c r="J60" s="53"/>
      <c r="K60" s="54"/>
      <c r="L60" s="21">
        <f t="shared" si="21"/>
        <v>0</v>
      </c>
      <c r="M60" s="36">
        <f>IF(ISERR(I60/L60)=TRUE,0,ROUND(I60/J60,6))</f>
        <v>0</v>
      </c>
      <c r="N60" s="37" t="str">
        <f t="shared" si="22"/>
        <v>0</v>
      </c>
      <c r="O60" s="38">
        <f>IF(ISBLANK(E60)= TRUE,0,IF(C60="DPP nebo DPČ do 2500Kč",ROUND(((E60+H60)/(J60))*L60,6),(IF(C60="100% úvazek pro projekt",($E60+$F60+G60+H60),ROUND(((G60+E60+F60+H60)*L60/J60),6)))))</f>
        <v>0</v>
      </c>
      <c r="Q60" s="8"/>
    </row>
    <row r="61" spans="1:17" s="7" customFormat="1" ht="19.7" customHeight="1" thickBot="1" x14ac:dyDescent="0.25">
      <c r="A61" s="39" t="s">
        <v>40</v>
      </c>
      <c r="B61" s="40"/>
      <c r="C61" s="32"/>
      <c r="D61" s="33"/>
      <c r="E61" s="34">
        <f t="shared" ref="E61:I61" si="23">SUM(E57:E60)</f>
        <v>0</v>
      </c>
      <c r="F61" s="34">
        <f t="shared" si="23"/>
        <v>0</v>
      </c>
      <c r="G61" s="34">
        <f t="shared" si="23"/>
        <v>0</v>
      </c>
      <c r="H61" s="34">
        <f t="shared" si="23"/>
        <v>0</v>
      </c>
      <c r="I61" s="34">
        <f t="shared" si="23"/>
        <v>0</v>
      </c>
      <c r="J61" s="62"/>
      <c r="K61" s="63"/>
      <c r="L61" s="63"/>
      <c r="M61" s="64"/>
      <c r="N61" s="35">
        <f>SUM(N57:N60)</f>
        <v>0</v>
      </c>
      <c r="O61" s="35">
        <f>SUM(O57:O60)</f>
        <v>0</v>
      </c>
      <c r="Q61" s="8"/>
    </row>
    <row r="62" spans="1:17" s="7" customFormat="1" ht="19.7" customHeight="1" x14ac:dyDescent="0.2">
      <c r="A62" s="55"/>
      <c r="B62" s="48" t="s">
        <v>41</v>
      </c>
      <c r="C62" s="49"/>
      <c r="D62" s="50"/>
      <c r="E62" s="51"/>
      <c r="F62" s="51"/>
      <c r="G62" s="51"/>
      <c r="H62" s="51"/>
      <c r="I62" s="42">
        <f t="shared" ref="I62:I65" si="24">SUM(E62:H62)</f>
        <v>0</v>
      </c>
      <c r="J62" s="53"/>
      <c r="K62" s="54"/>
      <c r="L62" s="21">
        <f t="shared" ref="L62:L65" si="25">J62*K62</f>
        <v>0</v>
      </c>
      <c r="M62" s="36">
        <f>IF(ISERR(I62/L62)=TRUE,0,ROUND(I62/J62,6))</f>
        <v>0</v>
      </c>
      <c r="N62" s="37" t="str">
        <f t="shared" ref="N62:N65" si="26">IF(C62="","0",IF(C62="DPP do 10.000 Kč","0",IF(C62="DPP do 11.499 Kč","0",IF(C62="DPČ do 3.500 Kč","0",IF(C62="DPČ do 4.000 Kč",0,IF(C62="DPČ do 4.499 Kč",0,IF(C62="Pracovní smlouva - částečný úvazek se slevou 5 % na SP",(0.288*((E62+G62+H62)/J62*L62)),(0.338*((E62+G62+H62)/J62*L62)))))))))</f>
        <v>0</v>
      </c>
      <c r="O62" s="38">
        <f>IF(ISBLANK(E62)= TRUE,0,IF(C62="DPP nebo DPČ do 2500Kč",ROUND(((E62+H62)/(J62))*L62,6),(IF(C62="100% úvazek pro projekt",($E62+$F62+G62+H62),ROUND(((G62+E62+F62+H62)*L62/J62),6)))))</f>
        <v>0</v>
      </c>
      <c r="Q62" s="8"/>
    </row>
    <row r="63" spans="1:17" s="7" customFormat="1" ht="19.7" customHeight="1" x14ac:dyDescent="0.2">
      <c r="A63" s="55"/>
      <c r="B63" s="48" t="s">
        <v>41</v>
      </c>
      <c r="C63" s="49"/>
      <c r="D63" s="50"/>
      <c r="E63" s="51"/>
      <c r="F63" s="51"/>
      <c r="G63" s="51"/>
      <c r="H63" s="51"/>
      <c r="I63" s="42">
        <f t="shared" si="24"/>
        <v>0</v>
      </c>
      <c r="J63" s="53"/>
      <c r="K63" s="54"/>
      <c r="L63" s="21">
        <f t="shared" si="25"/>
        <v>0</v>
      </c>
      <c r="M63" s="36">
        <f>IF(ISERR(I63/L63)=TRUE,0,ROUND(I63/J63,6))</f>
        <v>0</v>
      </c>
      <c r="N63" s="37" t="str">
        <f t="shared" si="26"/>
        <v>0</v>
      </c>
      <c r="O63" s="38">
        <f>IF(ISBLANK(E63)= TRUE,0,IF(C63="DPP nebo DPČ do 2500Kč",ROUND(((E63+H63)/(J63))*L63,6),(IF(C63="100% úvazek pro projekt",($E63+$F63+G63+H63),ROUND(((G63+E63+F63+H63)*L63/J63),6)))))</f>
        <v>0</v>
      </c>
      <c r="Q63" s="8"/>
    </row>
    <row r="64" spans="1:17" s="7" customFormat="1" ht="19.7" customHeight="1" x14ac:dyDescent="0.2">
      <c r="A64" s="55"/>
      <c r="B64" s="48" t="s">
        <v>41</v>
      </c>
      <c r="C64" s="49"/>
      <c r="D64" s="50"/>
      <c r="E64" s="51"/>
      <c r="F64" s="51"/>
      <c r="G64" s="51"/>
      <c r="H64" s="51"/>
      <c r="I64" s="42">
        <f t="shared" si="24"/>
        <v>0</v>
      </c>
      <c r="J64" s="53"/>
      <c r="K64" s="54"/>
      <c r="L64" s="21">
        <f t="shared" si="25"/>
        <v>0</v>
      </c>
      <c r="M64" s="36">
        <f>IF(ISERR(I64/L64)=TRUE,0,ROUND(I64/J64,6))</f>
        <v>0</v>
      </c>
      <c r="N64" s="37" t="str">
        <f t="shared" si="26"/>
        <v>0</v>
      </c>
      <c r="O64" s="38">
        <f>IF(ISBLANK(E64)= TRUE,0,IF(C64="DPP nebo DPČ do 2500Kč",ROUND(((E64+H64)/(J64))*L64,6),(IF(C64="100% úvazek pro projekt",($E64+$F64+G64+H64),ROUND(((G64+E64+F64+H64)*L64/J64),6)))))</f>
        <v>0</v>
      </c>
      <c r="Q64" s="8"/>
    </row>
    <row r="65" spans="1:17" s="7" customFormat="1" ht="19.7" customHeight="1" thickBot="1" x14ac:dyDescent="0.25">
      <c r="A65" s="52"/>
      <c r="B65" s="48" t="s">
        <v>41</v>
      </c>
      <c r="C65" s="56"/>
      <c r="D65" s="50"/>
      <c r="E65" s="51"/>
      <c r="F65" s="51"/>
      <c r="G65" s="51"/>
      <c r="H65" s="51"/>
      <c r="I65" s="42">
        <f t="shared" si="24"/>
        <v>0</v>
      </c>
      <c r="J65" s="53"/>
      <c r="K65" s="54"/>
      <c r="L65" s="21">
        <f t="shared" si="25"/>
        <v>0</v>
      </c>
      <c r="M65" s="36">
        <f>IF(ISERR(I65/L65)=TRUE,0,ROUND(I65/J65,6))</f>
        <v>0</v>
      </c>
      <c r="N65" s="37" t="str">
        <f t="shared" si="26"/>
        <v>0</v>
      </c>
      <c r="O65" s="38">
        <f>IF(ISBLANK(E65)= TRUE,0,IF(C65="DPP nebo DPČ do 2500Kč",ROUND(((E65+H65)/(J65))*L65,6),(IF(C65="100% úvazek pro projekt",($E65+$F65+G65+H65),ROUND(((G65+E65+F65+H65)*L65/J65),6)))))</f>
        <v>0</v>
      </c>
      <c r="Q65" s="8"/>
    </row>
    <row r="66" spans="1:17" s="7" customFormat="1" ht="19.7" customHeight="1" thickBot="1" x14ac:dyDescent="0.25">
      <c r="A66" s="39" t="s">
        <v>42</v>
      </c>
      <c r="B66" s="72"/>
      <c r="C66" s="73"/>
      <c r="D66" s="74"/>
      <c r="E66" s="35">
        <f t="shared" ref="E66:I66" si="27">SUM(E62:E65)</f>
        <v>0</v>
      </c>
      <c r="F66" s="61">
        <f t="shared" si="27"/>
        <v>0</v>
      </c>
      <c r="G66" s="61">
        <f t="shared" si="27"/>
        <v>0</v>
      </c>
      <c r="H66" s="61">
        <f t="shared" si="27"/>
        <v>0</v>
      </c>
      <c r="I66" s="61">
        <f t="shared" si="27"/>
        <v>0</v>
      </c>
      <c r="J66" s="63"/>
      <c r="K66" s="63"/>
      <c r="L66" s="63"/>
      <c r="M66" s="69"/>
      <c r="N66" s="35">
        <f>SUM(N62:N65)</f>
        <v>0</v>
      </c>
      <c r="O66" s="35">
        <f>SUM(O62:O65)</f>
        <v>0</v>
      </c>
      <c r="Q66" s="8"/>
    </row>
    <row r="67" spans="1:17" s="19" customFormat="1" ht="19.7" customHeight="1" thickBot="1" x14ac:dyDescent="0.3">
      <c r="A67" s="115" t="s">
        <v>43</v>
      </c>
      <c r="B67" s="116"/>
      <c r="C67" s="116"/>
      <c r="D67" s="117"/>
      <c r="E67" s="41">
        <f t="shared" ref="E67:N67" si="28">E16+E21++E26+E31+E36+E41+E46+E51+E56+E61+E66</f>
        <v>0</v>
      </c>
      <c r="F67" s="58">
        <f t="shared" si="28"/>
        <v>0</v>
      </c>
      <c r="G67" s="58">
        <f t="shared" si="28"/>
        <v>0</v>
      </c>
      <c r="H67" s="58">
        <f t="shared" si="28"/>
        <v>0</v>
      </c>
      <c r="I67" s="58">
        <f t="shared" si="28"/>
        <v>0</v>
      </c>
      <c r="J67" s="70"/>
      <c r="K67" s="70"/>
      <c r="L67" s="70"/>
      <c r="M67" s="71"/>
      <c r="N67" s="41">
        <f t="shared" si="28"/>
        <v>0</v>
      </c>
      <c r="O67" s="41">
        <f>O16+O21++O26+O31+O36+O41+O46+O51+O56+O61+O66</f>
        <v>0</v>
      </c>
      <c r="Q67" s="20"/>
    </row>
    <row r="68" spans="1:17" s="7" customFormat="1" ht="19.7" customHeight="1" thickBot="1" x14ac:dyDescent="0.3">
      <c r="A68" s="10" t="s">
        <v>44</v>
      </c>
      <c r="L68" s="81" t="s">
        <v>45</v>
      </c>
      <c r="M68" s="82"/>
      <c r="N68" s="132">
        <f>N67+O67</f>
        <v>0</v>
      </c>
      <c r="O68" s="133"/>
      <c r="Q68" s="8"/>
    </row>
    <row r="69" spans="1:17" s="7" customFormat="1" ht="19.7" customHeight="1" thickBot="1" x14ac:dyDescent="0.3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8"/>
      <c r="L69" s="77" t="s">
        <v>46</v>
      </c>
      <c r="M69" s="78"/>
      <c r="N69" s="58">
        <f>SUMIF(D12:D65,"ne",N12:N66)</f>
        <v>0</v>
      </c>
      <c r="O69" s="41">
        <f>SUMIF(D12:D65,"ne",O12:O66)</f>
        <v>0</v>
      </c>
      <c r="Q69" s="8"/>
    </row>
    <row r="70" spans="1:17" s="7" customFormat="1" ht="19.7" customHeight="1" thickBot="1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8"/>
      <c r="L70" s="75" t="s">
        <v>47</v>
      </c>
      <c r="M70" s="76"/>
      <c r="N70" s="57">
        <v>0</v>
      </c>
      <c r="O70" s="59">
        <f>N70*O69</f>
        <v>0</v>
      </c>
      <c r="Q70" s="8"/>
    </row>
    <row r="71" spans="1:17" s="7" customFormat="1" ht="19.7" customHeight="1" thickBot="1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8"/>
      <c r="L71" s="75" t="s">
        <v>48</v>
      </c>
      <c r="M71" s="76"/>
      <c r="N71" s="57">
        <v>0</v>
      </c>
      <c r="O71" s="59">
        <f>N71*O69</f>
        <v>0</v>
      </c>
      <c r="Q71" s="8"/>
    </row>
    <row r="72" spans="1:17" s="7" customFormat="1" ht="19.7" customHeight="1" thickBot="1" x14ac:dyDescent="0.3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8"/>
      <c r="L72" s="79" t="s">
        <v>49</v>
      </c>
      <c r="M72" s="80"/>
      <c r="N72" s="25">
        <f>SUMIF(D12:D65,"ano",N12:N66)</f>
        <v>0</v>
      </c>
      <c r="O72" s="24">
        <f>SUMIF(D12:D65,"ano",O12:O66)</f>
        <v>0</v>
      </c>
      <c r="Q72" s="8"/>
    </row>
    <row r="73" spans="1:17" s="7" customFormat="1" ht="19.7" customHeight="1" thickBot="1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8"/>
      <c r="L73" s="65" t="s">
        <v>47</v>
      </c>
      <c r="M73" s="66"/>
      <c r="N73" s="57">
        <v>0</v>
      </c>
      <c r="O73" s="23">
        <f>N73*O72</f>
        <v>0</v>
      </c>
    </row>
    <row r="74" spans="1:17" s="7" customFormat="1" ht="19.7" customHeight="1" thickBo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34" t="s">
        <v>48</v>
      </c>
      <c r="M74" s="135"/>
      <c r="N74" s="57">
        <v>0</v>
      </c>
      <c r="O74" s="23">
        <f>N74*O72</f>
        <v>0</v>
      </c>
      <c r="Q74" s="8"/>
    </row>
    <row r="75" spans="1:17" s="7" customFormat="1" ht="22.5" customHeight="1" thickBot="1" x14ac:dyDescent="0.3">
      <c r="A75" s="124" t="s">
        <v>50</v>
      </c>
      <c r="B75" s="125"/>
      <c r="C75" s="125"/>
      <c r="D75" s="125"/>
      <c r="E75" s="125"/>
      <c r="F75" s="126"/>
      <c r="G75" s="122"/>
      <c r="H75" s="122"/>
      <c r="I75" s="122"/>
      <c r="J75" s="122"/>
      <c r="K75" s="122"/>
      <c r="L75" s="122"/>
      <c r="M75" s="122"/>
      <c r="N75" s="122"/>
      <c r="O75" s="123"/>
      <c r="Q75" s="8"/>
    </row>
    <row r="76" spans="1:17" s="7" customFormat="1" ht="48.75" customHeight="1" thickBot="1" x14ac:dyDescent="0.25">
      <c r="A76" s="118" t="s">
        <v>51</v>
      </c>
      <c r="B76" s="119"/>
      <c r="C76" s="119"/>
      <c r="D76" s="119"/>
      <c r="E76" s="119"/>
      <c r="F76" s="120"/>
      <c r="G76" s="127"/>
      <c r="H76" s="127"/>
      <c r="I76" s="127"/>
      <c r="J76" s="127"/>
      <c r="K76" s="127"/>
      <c r="L76" s="127"/>
      <c r="M76" s="127"/>
      <c r="N76" s="127"/>
      <c r="O76" s="128"/>
      <c r="Q76" s="8"/>
    </row>
    <row r="77" spans="1:17" s="7" customFormat="1" ht="12.75" customHeight="1" x14ac:dyDescent="0.2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4"/>
      <c r="Q77" s="8"/>
    </row>
    <row r="78" spans="1:17" s="7" customFormat="1" ht="15" thickBot="1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4"/>
      <c r="Q78" s="8"/>
    </row>
    <row r="79" spans="1:17" s="7" customFormat="1" ht="28.5" customHeight="1" thickBot="1" x14ac:dyDescent="0.3">
      <c r="A79" s="129" t="s">
        <v>52</v>
      </c>
      <c r="B79" s="130"/>
      <c r="C79" s="130"/>
      <c r="D79" s="130"/>
      <c r="E79" s="130"/>
      <c r="F79" s="131"/>
      <c r="G79" s="121"/>
      <c r="H79" s="122"/>
      <c r="I79" s="122"/>
      <c r="J79" s="122"/>
      <c r="K79" s="122"/>
      <c r="L79" s="122"/>
      <c r="M79" s="122"/>
      <c r="N79" s="122"/>
      <c r="O79" s="123"/>
      <c r="Q79" s="8"/>
    </row>
    <row r="80" spans="1:17" s="7" customFormat="1" ht="54.75" customHeight="1" thickBot="1" x14ac:dyDescent="0.3">
      <c r="A80" s="118" t="s">
        <v>51</v>
      </c>
      <c r="B80" s="119"/>
      <c r="C80" s="119"/>
      <c r="D80" s="119"/>
      <c r="E80" s="119"/>
      <c r="F80" s="120"/>
      <c r="G80" s="121"/>
      <c r="H80" s="122"/>
      <c r="I80" s="122"/>
      <c r="J80" s="122"/>
      <c r="K80" s="122"/>
      <c r="L80" s="122"/>
      <c r="M80" s="122"/>
      <c r="N80" s="122"/>
      <c r="O80" s="123"/>
      <c r="Q80" s="8"/>
    </row>
    <row r="81" spans="1:1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">
      <c r="A84" s="4"/>
      <c r="B84" s="4"/>
      <c r="C84" s="4"/>
      <c r="D84" s="4"/>
    </row>
    <row r="85" spans="1:15" ht="12.75" customHeight="1" x14ac:dyDescent="0.2">
      <c r="A85" s="5"/>
      <c r="B85" s="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">
      <c r="A86" s="4"/>
      <c r="B86" s="4"/>
    </row>
  </sheetData>
  <autoFilter ref="A11:N11" xr:uid="{00000000-0009-0000-0000-000000000000}"/>
  <mergeCells count="52">
    <mergeCell ref="C9:C10"/>
    <mergeCell ref="J16:M16"/>
    <mergeCell ref="A67:D67"/>
    <mergeCell ref="A80:F80"/>
    <mergeCell ref="G80:O80"/>
    <mergeCell ref="I9:I10"/>
    <mergeCell ref="A75:F75"/>
    <mergeCell ref="G75:O75"/>
    <mergeCell ref="A76:F76"/>
    <mergeCell ref="G76:O76"/>
    <mergeCell ref="A79:F79"/>
    <mergeCell ref="G79:O79"/>
    <mergeCell ref="N68:O68"/>
    <mergeCell ref="L74:M74"/>
    <mergeCell ref="K9:K10"/>
    <mergeCell ref="A9:A10"/>
    <mergeCell ref="B9:B10"/>
    <mergeCell ref="J41:M41"/>
    <mergeCell ref="J36:M36"/>
    <mergeCell ref="J31:M31"/>
    <mergeCell ref="J26:M26"/>
    <mergeCell ref="J21:M21"/>
    <mergeCell ref="A1:O1"/>
    <mergeCell ref="J9:J10"/>
    <mergeCell ref="M9:M10"/>
    <mergeCell ref="N9:N10"/>
    <mergeCell ref="O9:O10"/>
    <mergeCell ref="L9:L10"/>
    <mergeCell ref="A7:O8"/>
    <mergeCell ref="A3:C3"/>
    <mergeCell ref="A4:C4"/>
    <mergeCell ref="A5:C5"/>
    <mergeCell ref="D9:D10"/>
    <mergeCell ref="D4:O4"/>
    <mergeCell ref="D3:O3"/>
    <mergeCell ref="D5:O5"/>
    <mergeCell ref="A2:O2"/>
    <mergeCell ref="E9:H9"/>
    <mergeCell ref="J61:M61"/>
    <mergeCell ref="J56:M56"/>
    <mergeCell ref="J51:M51"/>
    <mergeCell ref="J46:M46"/>
    <mergeCell ref="L73:M73"/>
    <mergeCell ref="A69:K73"/>
    <mergeCell ref="J66:M66"/>
    <mergeCell ref="J67:M67"/>
    <mergeCell ref="B66:D66"/>
    <mergeCell ref="L71:M71"/>
    <mergeCell ref="L69:M69"/>
    <mergeCell ref="L72:M72"/>
    <mergeCell ref="L70:M70"/>
    <mergeCell ref="L68:M68"/>
  </mergeCells>
  <phoneticPr fontId="12" type="noConversion"/>
  <dataValidations xWindow="470" yWindow="513" count="6">
    <dataValidation allowBlank="1" showErrorMessage="1" sqref="B81:B85 A87:B65559 C81:O65559 B77:O78 E10:H10 N72 N6:O10 O73:O74 A74:A85 R20:R65559 P73:Q65559 D6:M9 B6:B9 C6:C10 B11:O11 P1:P72 S1:HY1048576 B74:K74 N68:N69 B1:O2 A1:A68 L68:L74 C68:K68 B66 B68" xr:uid="{9094E5D9-9946-4530-A911-E8E0A5DCC4C2}"/>
    <dataValidation type="custom" allowBlank="1" showInputMessage="1" showErrorMessage="1" sqref="R16 R18:R19 R6:R12 R1:R4" xr:uid="{F57D515D-8300-4253-992B-07A5E6A82A74}">
      <formula1>R2</formula1>
    </dataValidation>
    <dataValidation type="custom" allowBlank="1" showInputMessage="1" showErrorMessage="1" sqref="R13:R15 R17 R5" xr:uid="{93320811-AEF1-41BE-B85C-15F00E356663}">
      <formula1>#REF!</formula1>
    </dataValidation>
    <dataValidation allowBlank="1" showInputMessage="1" showErrorMessage="1" prompt="vložte % pro tvorbu FKSP_x000a_" sqref="N74 N71" xr:uid="{3027BBD9-D41F-461E-8EF2-671526BEF57E}"/>
    <dataValidation allowBlank="1" showInputMessage="1" showErrorMessage="1" prompt="vložte % úrazového pojištění " sqref="N73 N70" xr:uid="{85EE6184-792E-4CF5-95B6-8EEB9A17E117}"/>
    <dataValidation type="custom" allowBlank="1" showInputMessage="1" showErrorMessage="1" sqref="Q3:Q72" xr:uid="{607C368C-741B-41C8-94CA-E6CDD3B1582E}">
      <formula1>Q3</formula1>
    </dataValidation>
  </dataValidations>
  <printOptions horizontalCentered="1"/>
  <pageMargins left="0" right="0" top="0.59055118110236227" bottom="0.78740157480314965" header="0.51181102362204722" footer="0.51181102362204722"/>
  <pageSetup paperSize="9" scale="28" orientation="landscape" cellComments="asDisplayed" r:id="rId1"/>
  <headerFooter alignWithMargins="0">
    <oddHeader xml:space="preserve">&amp;LPříloha č. 1 - Rekapitulace mzdových výdajů
Verze č. 1, platná od 30.09.2025
</oddHeader>
    <oddFooter>&amp;L&amp;D&amp;R[Stránka] z &amp;N</oddFooter>
  </headerFooter>
  <extLst>
    <ext xmlns:x14="http://schemas.microsoft.com/office/spreadsheetml/2009/9/main" uri="{CCE6A557-97BC-4b89-ADB6-D9C93CAAB3DF}">
      <x14:dataValidations xmlns:xm="http://schemas.microsoft.com/office/excel/2006/main" xWindow="470" yWindow="513" count="3">
        <x14:dataValidation type="list" allowBlank="1" showInputMessage="1" showErrorMessage="1" xr:uid="{692617A9-17F0-4C64-B602-A3A931FEF6B4}">
          <x14:formula1>
            <xm:f>List1!$D$2:$D$13</xm:f>
          </x14:formula1>
          <xm:sqref>B22:B25 B37:B40 B32:B35 B27:B30 B17:B20 B12:B15 B42:B45 B47:B50 B52:B55 B57:B60 B62:B65</xm:sqref>
        </x14:dataValidation>
        <x14:dataValidation type="list" allowBlank="1" showErrorMessage="1" xr:uid="{C45A4501-8E7B-48FF-8517-CC5DAB49E139}">
          <x14:formula1>
            <xm:f>List1!$B$2:$B$14</xm:f>
          </x14:formula1>
          <xm:sqref>C17:C20 C12:C15 C57:C60 C22:C25 C27:C30 C32:C35 C37:C40 C42:C45 C47:C50 C52:C55 C62:C65</xm:sqref>
        </x14:dataValidation>
        <x14:dataValidation type="list" allowBlank="1" showErrorMessage="1" xr:uid="{094ACE84-308D-4504-8CCD-DDEF4B57D18C}">
          <x14:formula1>
            <xm:f>List1!$F$2:$F$3</xm:f>
          </x14:formula1>
          <xm:sqref>D12:D15 D17:D20 D22:D25 D27:D30 D32:D35 D37:D40 D42:D45 D47:D50 D52:D55 D57:D60 D62:D65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395B-478E-4ACA-95FD-BA3E04F7855B}">
  <dimension ref="A1:A7"/>
  <sheetViews>
    <sheetView workbookViewId="0">
      <selection activeCell="A11" sqref="A11"/>
    </sheetView>
  </sheetViews>
  <sheetFormatPr defaultRowHeight="12.75" x14ac:dyDescent="0.2"/>
  <cols>
    <col min="1" max="1" width="149" customWidth="1"/>
  </cols>
  <sheetData>
    <row r="1" spans="1:1" ht="21" x14ac:dyDescent="0.35">
      <c r="A1" s="26" t="s">
        <v>53</v>
      </c>
    </row>
    <row r="2" spans="1:1" ht="21" x14ac:dyDescent="0.35">
      <c r="A2" s="27"/>
    </row>
    <row r="3" spans="1:1" ht="21" x14ac:dyDescent="0.2">
      <c r="A3" s="28" t="s">
        <v>54</v>
      </c>
    </row>
    <row r="4" spans="1:1" ht="21" x14ac:dyDescent="0.2">
      <c r="A4" s="29"/>
    </row>
    <row r="5" spans="1:1" ht="15.75" x14ac:dyDescent="0.25">
      <c r="A5" s="30" t="s">
        <v>55</v>
      </c>
    </row>
    <row r="6" spans="1:1" ht="15" x14ac:dyDescent="0.25">
      <c r="A6" s="31" t="s">
        <v>56</v>
      </c>
    </row>
    <row r="7" spans="1:1" ht="15" x14ac:dyDescent="0.25">
      <c r="A7" s="3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F6EC-2778-4FB6-BF35-F923B996AD4E}">
  <dimension ref="B2:F13"/>
  <sheetViews>
    <sheetView workbookViewId="0">
      <selection activeCell="E23" sqref="E23"/>
    </sheetView>
  </sheetViews>
  <sheetFormatPr defaultRowHeight="12.75" x14ac:dyDescent="0.2"/>
  <cols>
    <col min="2" max="2" width="50.5703125" customWidth="1"/>
  </cols>
  <sheetData>
    <row r="2" spans="2:6" x14ac:dyDescent="0.2">
      <c r="B2" t="s">
        <v>57</v>
      </c>
      <c r="D2" s="22" t="s">
        <v>21</v>
      </c>
      <c r="F2" s="22" t="s">
        <v>58</v>
      </c>
    </row>
    <row r="3" spans="2:6" x14ac:dyDescent="0.2">
      <c r="B3" t="s">
        <v>59</v>
      </c>
      <c r="D3" s="22" t="s">
        <v>23</v>
      </c>
      <c r="F3" s="22" t="s">
        <v>60</v>
      </c>
    </row>
    <row r="4" spans="2:6" x14ac:dyDescent="0.2">
      <c r="B4" t="s">
        <v>61</v>
      </c>
      <c r="D4" s="22" t="s">
        <v>25</v>
      </c>
    </row>
    <row r="5" spans="2:6" x14ac:dyDescent="0.2">
      <c r="B5" t="s">
        <v>62</v>
      </c>
      <c r="D5" s="22" t="s">
        <v>27</v>
      </c>
    </row>
    <row r="6" spans="2:6" x14ac:dyDescent="0.2">
      <c r="B6" t="s">
        <v>63</v>
      </c>
      <c r="D6" s="22" t="s">
        <v>29</v>
      </c>
    </row>
    <row r="7" spans="2:6" x14ac:dyDescent="0.2">
      <c r="B7" t="s">
        <v>64</v>
      </c>
      <c r="D7" s="22" t="s">
        <v>31</v>
      </c>
    </row>
    <row r="8" spans="2:6" x14ac:dyDescent="0.2">
      <c r="B8" t="s">
        <v>65</v>
      </c>
      <c r="D8" s="22" t="s">
        <v>33</v>
      </c>
    </row>
    <row r="9" spans="2:6" x14ac:dyDescent="0.2">
      <c r="D9" s="22" t="s">
        <v>35</v>
      </c>
    </row>
    <row r="10" spans="2:6" x14ac:dyDescent="0.2">
      <c r="D10" s="22" t="s">
        <v>37</v>
      </c>
    </row>
    <row r="11" spans="2:6" x14ac:dyDescent="0.2">
      <c r="D11" s="22" t="s">
        <v>39</v>
      </c>
    </row>
    <row r="12" spans="2:6" x14ac:dyDescent="0.2">
      <c r="D12" s="22" t="s">
        <v>41</v>
      </c>
    </row>
    <row r="13" spans="2:6" x14ac:dyDescent="0.2">
      <c r="D13" s="22" t="s">
        <v>66</v>
      </c>
    </row>
  </sheetData>
  <sheetProtection algorithmName="SHA-512" hashValue="phO91DA2MWBU7rTmda7XL4LtRBIr6qfs846iFFJ1Z3loiFgV0NwpIWAg9/19XKINTCmclMJinb3S4S1adQvICA==" saltValue="+TDeLUp60PfWxQU3wlPb0g==" spinCount="100000" sheet="1" objects="1" scenarios="1"/>
  <phoneticPr fontId="12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926add-3524-4531-8af5-a731d61c9c4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14CEDE290CD7408434DE462ABFB3A4" ma:contentTypeVersion="11" ma:contentTypeDescription="Create a new document." ma:contentTypeScope="" ma:versionID="1e33f56693b813052cf6a26c720b7144">
  <xsd:schema xmlns:xsd="http://www.w3.org/2001/XMLSchema" xmlns:xs="http://www.w3.org/2001/XMLSchema" xmlns:p="http://schemas.microsoft.com/office/2006/metadata/properties" xmlns:ns2="7f926add-3524-4531-8af5-a731d61c9c4a" targetNamespace="http://schemas.microsoft.com/office/2006/metadata/properties" ma:root="true" ma:fieldsID="817e6653cec42f9127909ce6ed314f59" ns2:_="">
    <xsd:import namespace="7f926add-3524-4531-8af5-a731d61c9c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26add-3524-4531-8af5-a731d61c9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e38a382-c502-43bf-abac-d2fc79361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FD893F-F7CD-4590-899E-E47FA00D5F81}">
  <ds:schemaRefs>
    <ds:schemaRef ds:uri="http://purl.org/dc/elements/1.1/"/>
    <ds:schemaRef ds:uri="http://schemas.microsoft.com/office/2006/metadata/properties"/>
    <ds:schemaRef ds:uri="7f926add-3524-4531-8af5-a731d61c9c4a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EFA45A-1473-41F9-9F33-C43E4B12A9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26add-3524-4531-8af5-a731d61c9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49E11E-7600-4093-B0C4-32B56D56D8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Rekapitulace mezd </vt:lpstr>
      <vt:lpstr>Návod k vyplnění</vt:lpstr>
      <vt:lpstr>List1</vt:lpstr>
      <vt:lpstr>'Rekapitulace mezd 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Jiri.Ruzek@crr.cz</dc:creator>
  <cp:keywords/>
  <dc:description/>
  <cp:lastModifiedBy>Polášková Ivana</cp:lastModifiedBy>
  <cp:revision/>
  <dcterms:created xsi:type="dcterms:W3CDTF">2008-01-11T13:41:39Z</dcterms:created>
  <dcterms:modified xsi:type="dcterms:W3CDTF">2025-09-29T11:07:15Z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0x010100CE14CEDE290CD7408434DE462ABFB3A4</vt:lpwstr>
  </property>
  <property fmtid="{D5CDD505-2E9C-101B-9397-08002B2CF9AE}" pid="3" name="MediaServiceImageTags">
    <vt:lpwstr/>
  </property>
</Properties>
</file>